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19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(WST-NEG-028):план</t>
        </r>
      </text>
    </comment>
    <comment ref="C6" authorId="0">
      <text>
        <r>
          <rPr>
            <b/>
            <sz val="8"/>
            <rFont val="Tahoma"/>
            <family val="2"/>
          </rPr>
          <t>ES\e.novitskaya (WST-NEG-028):</t>
        </r>
        <r>
          <rPr>
            <sz val="8"/>
            <rFont val="Tahoma"/>
            <family val="2"/>
          </rPr>
          <t xml:space="preserve">
Тариф декабря 2018</t>
        </r>
      </text>
    </comment>
    <comment ref="C9" authorId="0">
      <text>
        <r>
          <rPr>
            <b/>
            <sz val="8"/>
            <rFont val="Tahoma"/>
            <family val="2"/>
          </rPr>
          <t>ES\e.novitskaya (WST-NEG-028):</t>
        </r>
        <r>
          <rPr>
            <sz val="8"/>
            <rFont val="Tahoma"/>
            <family val="2"/>
          </rPr>
          <t xml:space="preserve">
тариф декабря 2018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факт(прогноз) января - план _февраля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<sst xmlns="http://schemas.openxmlformats.org/spreadsheetml/2006/main" count="25" uniqueCount="21">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</sst>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3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172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32" fillId="33" borderId="10" xfId="0" applyFont="1" applyFill="1" applyBorder="1" applyAlignment="1">
      <alignment/>
    </xf>
    <xf numFmtId="172" fontId="32" fillId="33" borderId="10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32" fillId="33" borderId="11" xfId="0" applyFont="1" applyFill="1" applyBorder="1" applyAlignment="1">
      <alignment horizontal="center" wrapText="1"/>
    </xf>
    <xf numFmtId="0" fontId="32" fillId="33" borderId="12" xfId="0" applyFont="1" applyFill="1" applyBorder="1" applyAlignment="1">
      <alignment horizontal="center" wrapText="1"/>
    </xf>
    <xf numFmtId="0" fontId="3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27.421875" style="3" customWidth="1"/>
    <col min="2" max="2" width="8.28125" style="3" customWidth="1"/>
    <col min="3" max="3" width="11.57421875" style="3" customWidth="1"/>
    <col min="4" max="4" width="9.7109375" style="3" bestFit="1" customWidth="1"/>
    <col min="5" max="5" width="9.57421875" style="3" bestFit="1" customWidth="1"/>
    <col min="6" max="6" width="12.00390625" style="3" customWidth="1"/>
    <col min="7" max="7" width="10.7109375" style="3" customWidth="1"/>
    <col min="8" max="11" width="9.140625" style="3" customWidth="1"/>
    <col min="12" max="12" width="10.7109375" style="3" customWidth="1"/>
    <col min="13" max="16384" width="9.140625" style="3" customWidth="1"/>
  </cols>
  <sheetData>
    <row r="1" ht="15">
      <c r="A1" s="3" t="s">
        <v>19</v>
      </c>
    </row>
    <row r="2" ht="15"/>
    <row r="3" spans="1:15" ht="15">
      <c r="A3" s="4"/>
      <c r="B3" s="4" t="s">
        <v>18</v>
      </c>
      <c r="C3" s="2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1" t="s">
        <v>20</v>
      </c>
    </row>
    <row r="4" spans="1:15" ht="30" customHeight="1">
      <c r="A4" s="15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6" ht="48" customHeight="1">
      <c r="A5" s="8" t="s">
        <v>14</v>
      </c>
      <c r="B5" s="9" t="s">
        <v>12</v>
      </c>
      <c r="C5" s="7">
        <v>15458.144</v>
      </c>
      <c r="D5" s="7">
        <v>11227.631999999983</v>
      </c>
      <c r="E5" s="7"/>
      <c r="F5" s="10"/>
      <c r="G5" s="7"/>
      <c r="H5" s="7"/>
      <c r="I5" s="7"/>
      <c r="J5" s="7"/>
      <c r="K5" s="7"/>
      <c r="L5" s="11"/>
      <c r="M5" s="7"/>
      <c r="N5" s="7"/>
      <c r="O5" s="12">
        <f>SUM(C5:N5)</f>
        <v>26685.775999999983</v>
      </c>
      <c r="P5" s="6"/>
    </row>
    <row r="6" spans="1:15" ht="60">
      <c r="A6" s="8" t="s">
        <v>16</v>
      </c>
      <c r="B6" s="9" t="s">
        <v>17</v>
      </c>
      <c r="C6" s="10">
        <f>(15559.80297/15286.497)*C5</f>
        <v>15734.518832004986</v>
      </c>
      <c r="D6" s="10">
        <f>C6/C5*D5</f>
        <v>11428.36987045932</v>
      </c>
      <c r="E6" s="7"/>
      <c r="F6" s="11"/>
      <c r="G6" s="10"/>
      <c r="H6" s="7"/>
      <c r="I6" s="7"/>
      <c r="J6" s="7"/>
      <c r="K6" s="7"/>
      <c r="L6" s="10"/>
      <c r="M6" s="7"/>
      <c r="N6" s="7"/>
      <c r="O6" s="12">
        <f>SUM(C6:N6)</f>
        <v>27162.888702464305</v>
      </c>
    </row>
    <row r="7" spans="1:15" ht="15">
      <c r="A7" s="18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15" ht="60">
      <c r="A8" s="8" t="s">
        <v>14</v>
      </c>
      <c r="B8" s="9" t="s">
        <v>12</v>
      </c>
      <c r="C8" s="10">
        <f>783.95-61.827</f>
        <v>722.123</v>
      </c>
      <c r="D8" s="7">
        <f>728.938-45.019</f>
        <v>683.919</v>
      </c>
      <c r="E8" s="7"/>
      <c r="F8" s="7"/>
      <c r="G8" s="7"/>
      <c r="H8" s="7"/>
      <c r="I8" s="7"/>
      <c r="J8" s="7"/>
      <c r="K8" s="11"/>
      <c r="L8" s="10"/>
      <c r="M8" s="10"/>
      <c r="N8" s="7"/>
      <c r="O8" s="13">
        <f>SUM(C8:N8)</f>
        <v>1406.042</v>
      </c>
    </row>
    <row r="9" spans="1:15" ht="60">
      <c r="A9" s="8" t="s">
        <v>16</v>
      </c>
      <c r="B9" s="9" t="s">
        <v>17</v>
      </c>
      <c r="C9" s="10">
        <f>(821.05641/783.95)*C8</f>
        <v>756.302975902073</v>
      </c>
      <c r="D9" s="10">
        <f>C9/C8*D8</f>
        <v>716.2906803632757</v>
      </c>
      <c r="E9" s="10"/>
      <c r="F9" s="10"/>
      <c r="G9" s="10"/>
      <c r="H9" s="7"/>
      <c r="I9" s="7"/>
      <c r="J9" s="7"/>
      <c r="K9" s="11"/>
      <c r="L9" s="10"/>
      <c r="M9" s="10"/>
      <c r="N9" s="7"/>
      <c r="O9" s="12">
        <f>SUM(C9:N9)</f>
        <v>1472.5936562653487</v>
      </c>
    </row>
    <row r="10" ht="15"/>
    <row r="11" spans="2:15" ht="18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21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45.75" customHeight="1" hidden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ES\s.lebidka (WST-KIR-197)</cp:lastModifiedBy>
  <cp:lastPrinted>2019-01-28T06:19:12Z</cp:lastPrinted>
  <dcterms:created xsi:type="dcterms:W3CDTF">2017-03-31T09:41:37Z</dcterms:created>
  <dcterms:modified xsi:type="dcterms:W3CDTF">2019-02-21T06:18:22Z</dcterms:modified>
  <cp:category/>
  <cp:version/>
  <cp:contentType/>
  <cp:contentStatus/>
</cp:coreProperties>
</file>