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<sst xmlns="http://schemas.openxmlformats.org/spreadsheetml/2006/main" count="65" uniqueCount="30">
  <si>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</si>
  <si>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</si>
  <si>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</si>
  <si>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</si>
  <si>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</si>
  <si>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</si>
  <si>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</si>
  <si>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</si>
  <si>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</si>
  <si>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</si>
  <si>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</si>
  <si>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</si>
  <si>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</si>
  <si>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</si>
  <si>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</si>
  <si>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</si>
  <si>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</si>
  <si>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</si>
  <si>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</si>
  <si>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</si>
  <si>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</si>
  <si>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</si>
  <si>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</si>
  <si>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</si>
  <si>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 xml:space="preserve"> Величина резервируемой максимальной мощности за 3 квартал 2020 г</t>
  </si>
  <si>
    <t>Резервируемая мощность,   на 01.07.20</t>
  </si>
  <si>
    <t>Резервируемая мощность,   на 01.08.20</t>
  </si>
  <si>
    <t>Резервируемая мощность,   на 01.09.20</t>
  </si>
  <si>
    <t xml:space="preserve">Средняя резервируемая мощность, за 3 кв 2020г   </t>
  </si>
  <si>
    <t>Данные об усредненной за квартал величине резервируемой максимальной мощности за 3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</si>
</sst>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L22" sqref="L22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1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6" spans="1:9" ht="11.25" customHeight="1">
      <c r="A6" s="43" t="s">
        <v>0</v>
      </c>
      <c r="B6" s="44"/>
      <c r="C6" s="45"/>
      <c r="D6" s="28" t="s">
        <v>1</v>
      </c>
      <c r="E6" s="28" t="s">
        <v>6</v>
      </c>
      <c r="F6" s="28" t="s">
        <v>25</v>
      </c>
      <c r="G6" s="28" t="s">
        <v>26</v>
      </c>
      <c r="H6" s="28" t="s">
        <v>27</v>
      </c>
      <c r="I6" s="28" t="s">
        <v>28</v>
      </c>
    </row>
    <row r="7" spans="1:18" ht="43.5" customHeight="1">
      <c r="A7" s="46"/>
      <c r="B7" s="47"/>
      <c r="C7" s="48"/>
      <c r="D7" s="49"/>
      <c r="E7" s="49"/>
      <c r="F7" s="49"/>
      <c r="G7" s="29"/>
      <c r="H7" s="29"/>
      <c r="I7" s="29"/>
      <c r="N7" s="1"/>
      <c r="O7" s="1"/>
      <c r="P7" s="1"/>
      <c r="Q7" s="1"/>
      <c r="R7" s="1"/>
    </row>
    <row r="8" spans="1:18" ht="11.25" customHeight="1">
      <c r="A8" s="34"/>
      <c r="B8" s="34"/>
      <c r="C8" s="3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3" t="s">
        <v>7</v>
      </c>
      <c r="B9" s="34"/>
      <c r="C9" s="34"/>
      <c r="D9" s="2" t="s">
        <v>4</v>
      </c>
      <c r="E9" s="2">
        <v>1400</v>
      </c>
      <c r="F9" s="2">
        <f>E9-Лист1!D2</f>
        <v>1125</v>
      </c>
      <c r="G9" s="2">
        <f>E9-Лист1!E2</f>
        <v>1164</v>
      </c>
      <c r="H9" s="25">
        <f>E9-Лист1!F2</f>
        <v>1131.0526315789473</v>
      </c>
      <c r="I9" s="3">
        <f>(F9+G9+H9)/3</f>
        <v>1140.017543859649</v>
      </c>
      <c r="N9" s="1"/>
      <c r="O9" s="1"/>
      <c r="P9" s="1"/>
      <c r="Q9" s="1"/>
      <c r="R9" s="1"/>
    </row>
    <row r="10" spans="1:18" ht="11.25" customHeight="1">
      <c r="A10" s="35" t="s">
        <v>17</v>
      </c>
      <c r="B10" s="36"/>
      <c r="C10" s="36"/>
      <c r="D10" s="2" t="s">
        <v>4</v>
      </c>
      <c r="E10" s="2">
        <v>1030</v>
      </c>
      <c r="F10" s="2">
        <f>E10-Лист1!D3</f>
        <v>1003</v>
      </c>
      <c r="G10" s="2">
        <f>E10-Лист1!E3</f>
        <v>1012</v>
      </c>
      <c r="H10" s="25">
        <f>E10-Лист1!F3</f>
        <v>1006.3157894736842</v>
      </c>
      <c r="I10" s="3">
        <f aca="true" t="shared" si="0" ref="I10:I22">(F10+G10+H10)/3</f>
        <v>1007.1052631578947</v>
      </c>
      <c r="N10" s="4"/>
      <c r="O10" s="5"/>
      <c r="P10" s="5"/>
      <c r="Q10" s="5"/>
      <c r="R10" s="5"/>
    </row>
    <row r="11" spans="1:18" ht="11.25" customHeight="1">
      <c r="A11" s="35" t="s">
        <v>8</v>
      </c>
      <c r="B11" s="36"/>
      <c r="C11" s="36"/>
      <c r="D11" s="2" t="s">
        <v>4</v>
      </c>
      <c r="E11" s="2">
        <v>940</v>
      </c>
      <c r="F11" s="2">
        <f>E11-Лист1!D4</f>
        <v>931</v>
      </c>
      <c r="G11" s="2">
        <f>E11-Лист1!E4</f>
        <v>931</v>
      </c>
      <c r="H11" s="25">
        <f>E11-Лист1!F4</f>
        <v>930.5263157894736</v>
      </c>
      <c r="I11" s="3">
        <f t="shared" si="0"/>
        <v>930.8421052631579</v>
      </c>
      <c r="N11" s="4"/>
      <c r="O11" s="5"/>
      <c r="P11" s="5"/>
      <c r="Q11" s="5"/>
      <c r="R11" s="5"/>
    </row>
    <row r="12" spans="1:9" ht="11.25" customHeight="1">
      <c r="A12" s="35" t="s">
        <v>18</v>
      </c>
      <c r="B12" s="36"/>
      <c r="C12" s="36"/>
      <c r="D12" s="2" t="s">
        <v>4</v>
      </c>
      <c r="E12" s="2">
        <v>1195</v>
      </c>
      <c r="F12" s="2">
        <f>E12-Лист1!D5</f>
        <v>1159</v>
      </c>
      <c r="G12" s="2">
        <f>E12-Лист1!E5</f>
        <v>1158</v>
      </c>
      <c r="H12" s="25">
        <f>E12-Лист1!F5</f>
        <v>1156.578947368421</v>
      </c>
      <c r="I12" s="3">
        <f t="shared" si="0"/>
        <v>1157.859649122807</v>
      </c>
    </row>
    <row r="13" spans="1:9" ht="11.25" customHeight="1">
      <c r="A13" s="35" t="s">
        <v>9</v>
      </c>
      <c r="B13" s="36"/>
      <c r="C13" s="36"/>
      <c r="D13" s="2" t="s">
        <v>4</v>
      </c>
      <c r="E13" s="2">
        <v>3232</v>
      </c>
      <c r="F13" s="2">
        <f>E13-Лист1!D6</f>
        <v>3016</v>
      </c>
      <c r="G13" s="2">
        <f>E13-Лист1!E6</f>
        <v>2975</v>
      </c>
      <c r="H13" s="25">
        <f>E13-Лист1!F6</f>
        <v>2983.0526315789475</v>
      </c>
      <c r="I13" s="3">
        <f t="shared" si="0"/>
        <v>2991.3508771929824</v>
      </c>
    </row>
    <row r="14" spans="1:9" ht="11.25" customHeight="1">
      <c r="A14" s="35" t="s">
        <v>10</v>
      </c>
      <c r="B14" s="36"/>
      <c r="C14" s="36"/>
      <c r="D14" s="2" t="s">
        <v>5</v>
      </c>
      <c r="E14" s="2">
        <v>10000</v>
      </c>
      <c r="F14" s="2">
        <f>E14-Лист1!D7</f>
        <v>9864</v>
      </c>
      <c r="G14" s="2">
        <f>E14-Лист1!E7</f>
        <v>9752</v>
      </c>
      <c r="H14" s="25">
        <f>E14-Лист1!F7</f>
        <v>9797.894736842105</v>
      </c>
      <c r="I14" s="3">
        <f t="shared" si="0"/>
        <v>9804.631578947368</v>
      </c>
    </row>
    <row r="15" spans="1:12" ht="11.25" customHeight="1">
      <c r="A15" s="35" t="s">
        <v>11</v>
      </c>
      <c r="B15" s="36"/>
      <c r="C15" s="36"/>
      <c r="D15" s="7" t="s">
        <v>4</v>
      </c>
      <c r="E15" s="7">
        <v>1600</v>
      </c>
      <c r="F15" s="2">
        <f>E15-Лист1!D8</f>
        <v>932</v>
      </c>
      <c r="G15" s="2">
        <f>E15-Лист1!E8</f>
        <v>1047</v>
      </c>
      <c r="H15" s="25">
        <f>E15-Лист1!F8</f>
        <v>957.3684210526316</v>
      </c>
      <c r="I15" s="3">
        <f t="shared" si="0"/>
        <v>978.7894736842105</v>
      </c>
      <c r="J15" s="6"/>
      <c r="K15" s="6"/>
      <c r="L15" s="6"/>
    </row>
    <row r="16" spans="1:12" s="8" customFormat="1" ht="11.25" customHeight="1">
      <c r="A16" s="35" t="s">
        <v>19</v>
      </c>
      <c r="B16" s="36"/>
      <c r="C16" s="36"/>
      <c r="D16" s="7" t="s">
        <v>4</v>
      </c>
      <c r="E16" s="7">
        <v>810</v>
      </c>
      <c r="F16" s="2">
        <f>E16-Лист1!D9</f>
        <v>804</v>
      </c>
      <c r="G16" s="2">
        <f>E16-Лист1!E9</f>
        <v>804</v>
      </c>
      <c r="H16" s="25">
        <f>E16-Лист1!F9</f>
        <v>803.6842105263158</v>
      </c>
      <c r="I16" s="3">
        <f t="shared" si="0"/>
        <v>803.8947368421053</v>
      </c>
      <c r="J16" s="6"/>
      <c r="K16" s="6"/>
      <c r="L16" s="6"/>
    </row>
    <row r="17" spans="1:9" s="8" customFormat="1" ht="11.25" customHeight="1">
      <c r="A17" s="35" t="s">
        <v>12</v>
      </c>
      <c r="B17" s="36"/>
      <c r="C17" s="36"/>
      <c r="D17" s="7" t="s">
        <v>4</v>
      </c>
      <c r="E17" s="7">
        <v>800</v>
      </c>
      <c r="F17" s="2">
        <f>E17-Лист1!D10</f>
        <v>778</v>
      </c>
      <c r="G17" s="2">
        <f>E17-Лист1!E10</f>
        <v>782</v>
      </c>
      <c r="H17" s="25">
        <f>E17-Лист1!F10</f>
        <v>778.9473684210526</v>
      </c>
      <c r="I17" s="3">
        <f t="shared" si="0"/>
        <v>779.6491228070175</v>
      </c>
    </row>
    <row r="18" spans="1:9" s="8" customFormat="1" ht="11.25" customHeight="1">
      <c r="A18" s="30" t="s">
        <v>13</v>
      </c>
      <c r="B18" s="31"/>
      <c r="C18" s="31"/>
      <c r="D18" s="7" t="s">
        <v>4</v>
      </c>
      <c r="E18" s="7">
        <v>1030</v>
      </c>
      <c r="F18" s="2">
        <f>E18-Лист1!D11</f>
        <v>525</v>
      </c>
      <c r="G18" s="2">
        <f>E18-Лист1!E11</f>
        <v>318</v>
      </c>
      <c r="H18" s="25">
        <f>E18-Лист1!F11</f>
        <v>389.47368421052624</v>
      </c>
      <c r="I18" s="3">
        <f t="shared" si="0"/>
        <v>410.82456140350877</v>
      </c>
    </row>
    <row r="19" spans="1:9" s="8" customFormat="1" ht="11.25" customHeight="1">
      <c r="A19" s="30" t="s">
        <v>15</v>
      </c>
      <c r="B19" s="31"/>
      <c r="C19" s="31"/>
      <c r="D19" s="2" t="s">
        <v>4</v>
      </c>
      <c r="E19" s="7">
        <v>1200</v>
      </c>
      <c r="F19" s="2">
        <f>E19-Лист1!D12</f>
        <v>858</v>
      </c>
      <c r="G19" s="2">
        <f>E19-Лист1!E12</f>
        <v>858</v>
      </c>
      <c r="H19" s="25">
        <f>E19-Лист1!F12</f>
        <v>840</v>
      </c>
      <c r="I19" s="3">
        <f t="shared" si="0"/>
        <v>852</v>
      </c>
    </row>
    <row r="20" spans="1:9" s="8" customFormat="1" ht="11.25" customHeight="1">
      <c r="A20" s="33" t="s">
        <v>14</v>
      </c>
      <c r="B20" s="34"/>
      <c r="C20" s="34"/>
      <c r="D20" s="2" t="s">
        <v>4</v>
      </c>
      <c r="E20" s="2">
        <v>800</v>
      </c>
      <c r="F20" s="2">
        <f>E20-Лист1!D13</f>
        <v>767</v>
      </c>
      <c r="G20" s="2">
        <f>E20-Лист1!E13</f>
        <v>769</v>
      </c>
      <c r="H20" s="25">
        <f>E20-Лист1!F13</f>
        <v>766.3157894736842</v>
      </c>
      <c r="I20" s="3">
        <f t="shared" si="0"/>
        <v>767.438596491228</v>
      </c>
    </row>
    <row r="21" spans="1:9" s="8" customFormat="1" ht="11.25" customHeight="1">
      <c r="A21" s="30" t="s">
        <v>20</v>
      </c>
      <c r="B21" s="31"/>
      <c r="C21" s="32"/>
      <c r="D21" s="2" t="s">
        <v>4</v>
      </c>
      <c r="E21" s="2">
        <v>1359</v>
      </c>
      <c r="F21" s="2">
        <f>E21-Лист1!D14</f>
        <v>675</v>
      </c>
      <c r="G21" s="2">
        <f>E21-Лист1!E14</f>
        <v>747</v>
      </c>
      <c r="H21" s="25">
        <f>E21-Лист1!F14</f>
        <v>676.8947368421052</v>
      </c>
      <c r="I21" s="3">
        <f t="shared" si="0"/>
        <v>699.6315789473683</v>
      </c>
    </row>
    <row r="22" spans="1:9" s="8" customFormat="1" ht="11.25" customHeight="1">
      <c r="A22" s="30" t="s">
        <v>21</v>
      </c>
      <c r="B22" s="31"/>
      <c r="C22" s="31"/>
      <c r="D22" s="7" t="s">
        <v>4</v>
      </c>
      <c r="E22" s="7">
        <v>2560</v>
      </c>
      <c r="F22" s="2">
        <f>E22-Лист1!D15</f>
        <v>2178</v>
      </c>
      <c r="G22" s="2">
        <f>E22-Лист1!E15</f>
        <v>2228</v>
      </c>
      <c r="H22" s="25">
        <f>E22-Лист1!F15</f>
        <v>2184.2105263157896</v>
      </c>
      <c r="I22" s="3">
        <f t="shared" si="0"/>
        <v>2196.7368421052633</v>
      </c>
    </row>
    <row r="23" spans="1:16" s="8" customFormat="1" ht="11.25" customHeight="1">
      <c r="A23" s="37" t="s">
        <v>23</v>
      </c>
      <c r="B23" s="38"/>
      <c r="C23" s="39"/>
      <c r="D23" s="9" t="s">
        <v>4</v>
      </c>
      <c r="E23" s="23">
        <v>1700</v>
      </c>
      <c r="F23" s="2">
        <f>E23-Лист1!D16</f>
        <v>1327</v>
      </c>
      <c r="G23" s="2">
        <f>E23-Лист1!E16</f>
        <v>1271</v>
      </c>
      <c r="H23" s="25">
        <f>E23-Лист1!F16</f>
        <v>1277.8947368421052</v>
      </c>
      <c r="I23" s="24">
        <f>(F23+G23+H23)/3</f>
        <v>1291.9649122807016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7" t="s">
        <v>22</v>
      </c>
      <c r="B24" s="38"/>
      <c r="C24" s="39"/>
      <c r="D24" s="9" t="s">
        <v>4</v>
      </c>
      <c r="E24" s="23">
        <v>1230</v>
      </c>
      <c r="F24" s="2">
        <f>E24-Лист1!D17</f>
        <v>1040</v>
      </c>
      <c r="G24" s="2">
        <f>E24-Лист1!E17</f>
        <v>1071</v>
      </c>
      <c r="H24" s="25">
        <f>E24-Лист1!F17</f>
        <v>1046.3157894736842</v>
      </c>
      <c r="I24" s="24">
        <f>(F24+G24+H24)/3</f>
        <v>1052.438596491228</v>
      </c>
      <c r="J24" s="21"/>
      <c r="K24" s="21"/>
      <c r="L24" s="21"/>
      <c r="M24" s="21"/>
      <c r="N24" s="21"/>
      <c r="O24" s="40"/>
      <c r="P24" s="40"/>
    </row>
    <row r="25" spans="1:16" s="8" customFormat="1" ht="11.25" customHeight="1">
      <c r="A25" s="37" t="s">
        <v>16</v>
      </c>
      <c r="B25" s="38"/>
      <c r="C25" s="39"/>
      <c r="D25" s="9" t="s">
        <v>4</v>
      </c>
      <c r="E25" s="23">
        <v>1630</v>
      </c>
      <c r="F25" s="2">
        <f>E25-Лист1!D18</f>
        <v>1499</v>
      </c>
      <c r="G25" s="2">
        <f>E25-Лист1!E18</f>
        <v>1529</v>
      </c>
      <c r="H25" s="25">
        <f>E25-Лист1!F18</f>
        <v>1507.8947368421052</v>
      </c>
      <c r="I25" s="24">
        <f>(F25+G25+H25)/3</f>
        <v>1511.9649122807016</v>
      </c>
      <c r="J25" s="21"/>
      <c r="K25" s="21"/>
      <c r="L25" s="21"/>
      <c r="M25" s="21"/>
      <c r="N25" s="21"/>
      <c r="O25" s="40"/>
      <c r="P25" s="40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50" t="s">
        <v>29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3:18" s="8" customFormat="1" ht="18">
      <c r="C28" s="1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28" t="s">
        <v>1</v>
      </c>
      <c r="E30" s="19"/>
      <c r="F30" s="28" t="str">
        <f>F6</f>
        <v>Резервируемая мощность,   на 01.07.20</v>
      </c>
      <c r="G30" s="28" t="str">
        <f>G6</f>
        <v>Резервируемая мощность,   на 01.08.20</v>
      </c>
      <c r="H30" s="28" t="str">
        <f>H6</f>
        <v>Резервируемая мощность,   на 01.09.20</v>
      </c>
      <c r="I30" s="28" t="str">
        <f>I6</f>
        <v>Средняя резервируемая мощность, за 3 кв 2020г   </v>
      </c>
    </row>
    <row r="31" spans="3:9" s="8" customFormat="1" ht="43.5" customHeight="1">
      <c r="C31" s="14"/>
      <c r="D31" s="49"/>
      <c r="E31" s="20"/>
      <c r="F31" s="49"/>
      <c r="G31" s="29"/>
      <c r="H31" s="29"/>
      <c r="I31" s="29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18617</v>
      </c>
      <c r="G33" s="3">
        <f>SUM(G9:G13,G15:G22)+G23+G24+G25</f>
        <v>18664</v>
      </c>
      <c r="H33" s="3">
        <f>SUM(H9:H13,H15:H22)+H23+H24+H25</f>
        <v>18436.526315789477</v>
      </c>
      <c r="I33" s="3">
        <f>SUM(I9:I13,I15:I22)+I23+I24+I25</f>
        <v>18572.508771929824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9864</v>
      </c>
      <c r="G35" s="3">
        <f>G14</f>
        <v>9752</v>
      </c>
      <c r="H35" s="3">
        <f>H14</f>
        <v>9797.894736842105</v>
      </c>
      <c r="I35" s="3">
        <f>I14</f>
        <v>9804.631578947368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E6:E7"/>
    <mergeCell ref="P24:P25"/>
    <mergeCell ref="D30:D31"/>
    <mergeCell ref="F30:F31"/>
    <mergeCell ref="G30:G31"/>
    <mergeCell ref="A15:C15"/>
    <mergeCell ref="A16:C16"/>
    <mergeCell ref="A8:C8"/>
    <mergeCell ref="A9:C9"/>
    <mergeCell ref="A10:C10"/>
    <mergeCell ref="A11:C11"/>
    <mergeCell ref="A14:C14"/>
    <mergeCell ref="I30:I31"/>
    <mergeCell ref="D27:R28"/>
    <mergeCell ref="A12:C12"/>
    <mergeCell ref="O24:O25"/>
    <mergeCell ref="A3:R4"/>
    <mergeCell ref="A6:C7"/>
    <mergeCell ref="D6:D7"/>
    <mergeCell ref="I6:I7"/>
    <mergeCell ref="F6:F7"/>
    <mergeCell ref="A17:C17"/>
    <mergeCell ref="A18:C18"/>
    <mergeCell ref="G6:G7"/>
    <mergeCell ref="H6:H7"/>
    <mergeCell ref="H30:H31"/>
    <mergeCell ref="A21:C21"/>
    <mergeCell ref="A22:C22"/>
    <mergeCell ref="A20:C20"/>
    <mergeCell ref="A13:C13"/>
    <mergeCell ref="A23:C23"/>
    <mergeCell ref="A24:C24"/>
    <mergeCell ref="A25:C25"/>
    <mergeCell ref="A19:C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28" sqref="L28"/>
    </sheetView>
  </sheetViews>
  <sheetFormatPr defaultColWidth="9.33203125" defaultRowHeight="11.25"/>
  <sheetData>
    <row r="1" spans="1:6" ht="11.25">
      <c r="A1" s="33"/>
      <c r="B1" s="34"/>
      <c r="C1" s="34"/>
      <c r="D1">
        <v>1</v>
      </c>
      <c r="E1">
        <v>2</v>
      </c>
      <c r="F1">
        <v>3</v>
      </c>
    </row>
    <row r="2" spans="1:13" ht="11.25" customHeight="1">
      <c r="A2" s="33" t="s">
        <v>7</v>
      </c>
      <c r="B2" s="34"/>
      <c r="C2" s="34"/>
      <c r="D2" s="51">
        <v>275</v>
      </c>
      <c r="E2" s="51">
        <v>236</v>
      </c>
      <c r="F2" s="27">
        <f>(D2+E2)/1.9</f>
        <v>268.94736842105266</v>
      </c>
      <c r="H2" s="22"/>
      <c r="I2" s="22"/>
      <c r="J2" s="22"/>
      <c r="K2" s="8"/>
      <c r="L2" s="8"/>
      <c r="M2" s="8"/>
    </row>
    <row r="3" spans="1:13" ht="11.25" customHeight="1">
      <c r="A3" s="35" t="s">
        <v>17</v>
      </c>
      <c r="B3" s="36"/>
      <c r="C3" s="36"/>
      <c r="D3" s="51">
        <v>27</v>
      </c>
      <c r="E3" s="51">
        <v>18</v>
      </c>
      <c r="F3" s="27">
        <f>(D3+E3)/1.9</f>
        <v>23.68421052631579</v>
      </c>
      <c r="H3" s="22"/>
      <c r="I3" s="22"/>
      <c r="J3" s="22"/>
      <c r="K3" s="8"/>
      <c r="L3" s="8"/>
      <c r="M3" s="8"/>
    </row>
    <row r="4" spans="1:13" ht="11.25" customHeight="1">
      <c r="A4" s="35" t="s">
        <v>8</v>
      </c>
      <c r="B4" s="36"/>
      <c r="C4" s="36"/>
      <c r="D4" s="51">
        <v>9</v>
      </c>
      <c r="E4" s="51">
        <v>9</v>
      </c>
      <c r="F4" s="27">
        <f>(D4+E4)/1.9</f>
        <v>9.473684210526317</v>
      </c>
      <c r="H4" s="22"/>
      <c r="I4" s="22"/>
      <c r="J4" s="22"/>
      <c r="K4" s="8"/>
      <c r="L4" s="8"/>
      <c r="M4" s="8"/>
    </row>
    <row r="5" spans="1:13" ht="11.25" customHeight="1">
      <c r="A5" s="35" t="s">
        <v>18</v>
      </c>
      <c r="B5" s="36"/>
      <c r="C5" s="36"/>
      <c r="D5" s="51">
        <v>36</v>
      </c>
      <c r="E5" s="51">
        <v>37</v>
      </c>
      <c r="F5" s="27">
        <f>(D5+E5)/1.9</f>
        <v>38.42105263157895</v>
      </c>
      <c r="H5" s="22"/>
      <c r="I5" s="22"/>
      <c r="J5" s="22"/>
      <c r="K5" s="8"/>
      <c r="L5" s="8"/>
      <c r="M5" s="8"/>
    </row>
    <row r="6" spans="1:13" ht="11.25">
      <c r="A6" s="35" t="s">
        <v>9</v>
      </c>
      <c r="B6" s="36"/>
      <c r="C6" s="36"/>
      <c r="D6" s="51">
        <v>216</v>
      </c>
      <c r="E6" s="51">
        <v>257</v>
      </c>
      <c r="F6" s="27">
        <f aca="true" t="shared" si="0" ref="F6:F18">(D6+E6)/1.9</f>
        <v>248.94736842105263</v>
      </c>
      <c r="H6" s="8"/>
      <c r="I6" s="8"/>
      <c r="J6" s="8"/>
      <c r="K6" s="8"/>
      <c r="L6" s="8"/>
      <c r="M6" s="8"/>
    </row>
    <row r="7" spans="1:13" ht="11.25" customHeight="1">
      <c r="A7" s="35" t="s">
        <v>10</v>
      </c>
      <c r="B7" s="36"/>
      <c r="C7" s="36"/>
      <c r="D7" s="51">
        <v>136</v>
      </c>
      <c r="E7" s="51">
        <v>248</v>
      </c>
      <c r="F7" s="27">
        <f t="shared" si="0"/>
        <v>202.10526315789474</v>
      </c>
      <c r="H7" s="8"/>
      <c r="I7" s="8"/>
      <c r="J7" s="8"/>
      <c r="K7" s="8"/>
      <c r="L7" s="8"/>
      <c r="M7" s="8"/>
    </row>
    <row r="8" spans="1:13" ht="11.25">
      <c r="A8" s="35" t="s">
        <v>11</v>
      </c>
      <c r="B8" s="36"/>
      <c r="C8" s="36"/>
      <c r="D8" s="51">
        <v>668</v>
      </c>
      <c r="E8" s="51">
        <v>553</v>
      </c>
      <c r="F8" s="27">
        <f t="shared" si="0"/>
        <v>642.6315789473684</v>
      </c>
      <c r="H8" s="8"/>
      <c r="I8" s="8"/>
      <c r="J8" s="8"/>
      <c r="K8" s="8"/>
      <c r="L8" s="8"/>
      <c r="M8" s="8"/>
    </row>
    <row r="9" spans="1:13" ht="11.25" customHeight="1">
      <c r="A9" s="35" t="s">
        <v>19</v>
      </c>
      <c r="B9" s="36"/>
      <c r="C9" s="36"/>
      <c r="D9" s="51">
        <v>6</v>
      </c>
      <c r="E9" s="51">
        <v>6</v>
      </c>
      <c r="F9" s="27">
        <f t="shared" si="0"/>
        <v>6.315789473684211</v>
      </c>
      <c r="H9" s="8"/>
      <c r="I9" s="8"/>
      <c r="J9" s="8"/>
      <c r="K9" s="8"/>
      <c r="L9" s="8"/>
      <c r="M9" s="8"/>
    </row>
    <row r="10" spans="1:13" ht="11.25" customHeight="1">
      <c r="A10" s="35" t="s">
        <v>12</v>
      </c>
      <c r="B10" s="36"/>
      <c r="C10" s="36"/>
      <c r="D10" s="52">
        <v>22</v>
      </c>
      <c r="E10" s="51">
        <v>18</v>
      </c>
      <c r="F10" s="27">
        <f t="shared" si="0"/>
        <v>21.05263157894737</v>
      </c>
      <c r="H10" s="8"/>
      <c r="I10" s="8"/>
      <c r="J10" s="8"/>
      <c r="K10" s="8"/>
      <c r="L10" s="8"/>
      <c r="M10" s="8"/>
    </row>
    <row r="11" spans="1:13" ht="11.25" customHeight="1">
      <c r="A11" s="30" t="s">
        <v>13</v>
      </c>
      <c r="B11" s="31"/>
      <c r="C11" s="31"/>
      <c r="D11" s="51">
        <v>505</v>
      </c>
      <c r="E11" s="51">
        <v>712</v>
      </c>
      <c r="F11" s="27">
        <f t="shared" si="0"/>
        <v>640.5263157894738</v>
      </c>
      <c r="H11" s="8"/>
      <c r="I11" s="8"/>
      <c r="J11" s="8"/>
      <c r="K11" s="8"/>
      <c r="L11" s="8"/>
      <c r="M11" s="8"/>
    </row>
    <row r="12" spans="1:13" ht="11.25">
      <c r="A12" s="30" t="s">
        <v>15</v>
      </c>
      <c r="B12" s="31"/>
      <c r="C12" s="31"/>
      <c r="D12" s="51">
        <v>342</v>
      </c>
      <c r="E12" s="51">
        <v>342</v>
      </c>
      <c r="F12" s="27">
        <f t="shared" si="0"/>
        <v>360</v>
      </c>
      <c r="H12" s="8"/>
      <c r="I12" s="8"/>
      <c r="J12" s="8"/>
      <c r="K12" s="8"/>
      <c r="L12" s="8"/>
      <c r="M12" s="8"/>
    </row>
    <row r="13" spans="1:13" ht="11.25">
      <c r="A13" s="33" t="s">
        <v>14</v>
      </c>
      <c r="B13" s="34"/>
      <c r="C13" s="34"/>
      <c r="D13" s="51">
        <v>33</v>
      </c>
      <c r="E13" s="51">
        <v>31</v>
      </c>
      <c r="F13" s="27">
        <f t="shared" si="0"/>
        <v>33.68421052631579</v>
      </c>
      <c r="H13" s="8"/>
      <c r="I13" s="8"/>
      <c r="J13" s="8"/>
      <c r="K13" s="8"/>
      <c r="L13" s="8"/>
      <c r="M13" s="8"/>
    </row>
    <row r="14" spans="1:13" ht="11.25" customHeight="1">
      <c r="A14" s="30" t="s">
        <v>20</v>
      </c>
      <c r="B14" s="31"/>
      <c r="C14" s="31"/>
      <c r="D14" s="51">
        <v>684</v>
      </c>
      <c r="E14" s="51">
        <v>612</v>
      </c>
      <c r="F14" s="27">
        <f t="shared" si="0"/>
        <v>682.1052631578948</v>
      </c>
      <c r="H14" s="8"/>
      <c r="I14" s="8"/>
      <c r="J14" s="8"/>
      <c r="K14" s="8"/>
      <c r="L14" s="8"/>
      <c r="M14" s="8"/>
    </row>
    <row r="15" spans="1:13" ht="11.25" customHeight="1">
      <c r="A15" s="30" t="s">
        <v>21</v>
      </c>
      <c r="B15" s="31"/>
      <c r="C15" s="31"/>
      <c r="D15" s="51">
        <v>382</v>
      </c>
      <c r="E15" s="51">
        <v>332</v>
      </c>
      <c r="F15" s="27">
        <f t="shared" si="0"/>
        <v>375.7894736842105</v>
      </c>
      <c r="H15" s="8"/>
      <c r="I15" s="8"/>
      <c r="J15" s="8"/>
      <c r="K15" s="8"/>
      <c r="L15" s="8"/>
      <c r="M15" s="8"/>
    </row>
    <row r="16" spans="1:13" ht="11.25">
      <c r="A16" s="37" t="s">
        <v>23</v>
      </c>
      <c r="B16" s="38"/>
      <c r="C16" s="39"/>
      <c r="D16" s="51">
        <v>373</v>
      </c>
      <c r="E16" s="51">
        <v>429</v>
      </c>
      <c r="F16" s="27">
        <f t="shared" si="0"/>
        <v>422.10526315789474</v>
      </c>
      <c r="H16" s="8"/>
      <c r="I16" s="8"/>
      <c r="J16" s="8"/>
      <c r="K16" s="8"/>
      <c r="L16" s="8"/>
      <c r="M16" s="8"/>
    </row>
    <row r="17" spans="1:13" ht="11.25">
      <c r="A17" s="37" t="s">
        <v>22</v>
      </c>
      <c r="B17" s="38"/>
      <c r="C17" s="39"/>
      <c r="D17" s="51">
        <v>190</v>
      </c>
      <c r="E17" s="51">
        <v>159</v>
      </c>
      <c r="F17" s="27">
        <f t="shared" si="0"/>
        <v>183.6842105263158</v>
      </c>
      <c r="H17" s="8"/>
      <c r="I17" s="8"/>
      <c r="J17" s="8"/>
      <c r="K17" s="8"/>
      <c r="L17" s="8"/>
      <c r="M17" s="8"/>
    </row>
    <row r="18" spans="1:13" ht="11.25">
      <c r="A18" s="37" t="s">
        <v>16</v>
      </c>
      <c r="B18" s="38"/>
      <c r="C18" s="39"/>
      <c r="D18" s="51">
        <v>131</v>
      </c>
      <c r="E18" s="51">
        <v>101</v>
      </c>
      <c r="F18" s="27">
        <f t="shared" si="0"/>
        <v>122.10526315789474</v>
      </c>
      <c r="H18" s="8"/>
      <c r="I18" s="8"/>
      <c r="J18" s="8"/>
      <c r="K18" s="8"/>
      <c r="L18" s="8"/>
      <c r="M18" s="8"/>
    </row>
    <row r="19" ht="11.25">
      <c r="E19" s="26"/>
    </row>
  </sheetData>
  <sheetProtection/>
  <mergeCells count="18"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2020-09-25T08:37:22Z</dcterms:modified>
  <cp:category/>
  <cp:version/>
  <cp:contentType/>
  <cp:contentStatus/>
</cp:coreProperties>
</file>