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35" windowWidth="15300" windowHeight="2580" tabRatio="918" activeTab="2"/>
  </bookViews>
  <sheets>
    <sheet name="титул" sheetId="1" r:id="rId1"/>
    <sheet name="инф об организации" sheetId="2" r:id="rId2"/>
    <sheet name="основные показатели деят-ти ТСО" sheetId="3" r:id="rId3"/>
    <sheet name="Цены (тарифы) на 202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IntlFixup" hidden="1">TRUE</definedName>
    <definedName name="_xlfn.SUMIFS" hidden="1">#NAME?</definedName>
    <definedName name="AccessDatabase" hidden="1">"C:\My Documents\vlad\Var_2\can270398v2t05.mdb"</definedName>
    <definedName name="anscount" hidden="1">1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'[2]4 баланс ээ'!#REF!,'[2]4 баланс ээ'!#REF!,'[2]4 баланс ээ'!#REF!,'[2]4 баланс ээ'!#REF!,'[2]4 баланс ээ'!#REF!,'[2]4 баланс ээ'!#REF!,'[2]4 баланс ээ'!#REF!,'[2]4 баланс ээ'!$F$14:$I$20,'[2]4 баланс ээ'!$F$23:$I$23</definedName>
    <definedName name="P1_SCOPE_5_PRT" hidden="1">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мощности'!#REF!,'[2]5 баланс мощности'!$F$14:$I$21,'[2]5 баланс мощности'!$F$23:$I$23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'[2]4 баланс ээ'!$F$26:$I$26,'[2]4 баланс ээ'!$F$28:$I$30,'[2]4 баланс ээ'!#REF!,'[2]4 баланс ээ'!#REF!,'[2]4 баланс ээ'!#REF!,'[2]4 баланс ээ'!#REF!,'[2]4 баланс ээ'!$K$14:$N$20,'[2]4 баланс ээ'!$K$23:$N$23,'[2]4 баланс ээ'!$K$26:$N$26</definedName>
    <definedName name="P2_SCOPE_5_PRT" hidden="1">'[2]5 баланс мощности'!$F$25:$I$25,'[2]5 баланс мощности'!$F$30:$I$31,'[2]5 баланс мощности'!#REF!,'[2]5 баланс мощности'!#REF!,'[2]5 баланс мощности'!#REF!,'[2]5 баланс мощности'!#REF!,'[2]5 баланс мощности'!$K$14:$N$21,'[2]5 баланс мощности'!$K$23:$N$23,'[2]5 баланс мощности'!$K$25:$N$25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.1_LD">#REF!</definedName>
    <definedName name="SCOPE_2.1_PRT">#REF!</definedName>
    <definedName name="SCOPE_2.2_LD">#REF!</definedName>
    <definedName name="SCOPE_2.2_PRT">#REF!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3_LD">#REF!</definedName>
    <definedName name="SCOPE_3_PRT">#REF!</definedName>
    <definedName name="SCOPE_4_PRT">'[2]4 баланс ээ'!$K$28:$N$30,'[2]4 баланс ээ'!#REF!,P1_SCOPE_4_PRT,P2_SCOPE_4_PRT</definedName>
    <definedName name="SCOPE_5_PRT">'[2]5 баланс мощности'!$K$30:$N$31,'[2]5 баланс мощности'!#REF!,P1_SCOPE_5_PRT,P2_SCOPE_5_PRT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TARGET">'[3]TEHSHEET'!$I$42:$I$45</definedName>
    <definedName name="wrn.1." hidden="1">{"konoplin - Личное представление",#N/A,TRUE,"ФинПлан_1кв";"konoplin - Личное представление",#N/A,TRUE,"ФинПлан_2кв"}</definedName>
    <definedName name="Z_30FEE15E_D26F_11D4_A6F7_00508B6A7686_.wvu.FilterData" hidden="1">#REF!</definedName>
    <definedName name="Z_30FEE15E_D26F_11D4_A6F7_00508B6A7686_.wvu.PrintTitles" hidden="1">#REF!</definedName>
    <definedName name="БазовыйПериод">'[2]Заголовок'!$B$15</definedName>
    <definedName name="ДЗО">'[4]титул БДР'!$A$21</definedName>
    <definedName name="_xlnm.Print_Titles" localSheetId="2">'основные показатели деят-ти ТСО'!$6:$6</definedName>
    <definedName name="_xlnm.Print_Area" localSheetId="2">'основные показатели деят-ти ТСО'!$A$3:$F$76</definedName>
    <definedName name="_xlnm.Print_Area" localSheetId="3">'Цены (тарифы) на 2021'!$A$1:$J$14</definedName>
    <definedName name="папа" hidden="1">{"konoplin - Личное представление",#N/A,TRUE,"ФинПлан_1кв";"konoplin - Личное представление",#N/A,TRUE,"ФинПлан_2кв"}</definedName>
    <definedName name="период">'[4]титул БДР'!$A$22</definedName>
    <definedName name="ф" hidden="1">{"konoplin - Личное представление",#N/A,TRUE,"ФинПлан_1кв";"konoplin - Личное представление",#N/A,TRUE,"ФинПлан_2кв"}</definedName>
  </definedNames>
  <calcPr fullCalcOnLoad="1"/>
</workbook>
</file>

<file path=xl/sharedStrings.xml><?xml version="1.0" encoding="utf-8"?>
<sst xmlns="http://schemas.openxmlformats.org/spreadsheetml/2006/main" count="189" uniqueCount="159">
  <si>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</si>
  <si>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</si>
  <si>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</si>
  <si>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</si>
  <si>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</si>
  <si>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</si>
  <si>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</si>
  <si>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</si>
  <si>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</si>
  <si>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</si>
  <si>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</si>
  <si>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</si>
  <si>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</si>
  <si>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</si>
  <si>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</si>
  <si>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</si>
  <si>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</si>
  <si>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</si>
  <si>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</si>
  <si>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</si>
  <si>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</si>
  <si>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</si>
  <si>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</si>
  <si>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</si>
  <si>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Наименование показателей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</si>
  <si>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</si>
  <si>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</si>
  <si>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</si>
  <si>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</si>
  <si>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</si>
  <si>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</si>
  <si>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</si>
  <si>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</si>
  <si>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</si>
  <si>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</si>
  <si>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</si>
  <si>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</si>
  <si>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2.1.</t>
  </si>
  <si>
    <t>процент</t>
  </si>
  <si>
    <t>3.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</si>
  <si>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</si>
  <si>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</si>
  <si>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</si>
  <si>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</si>
  <si>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</si>
  <si>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</si>
  <si>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</si>
  <si>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</si>
  <si>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</si>
  <si>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</si>
  <si>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</si>
  <si>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</si>
  <si>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</si>
  <si>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</si>
  <si>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</si>
  <si>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</si>
  <si>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</si>
  <si>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</si>
  <si>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</si>
  <si>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</si>
  <si>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</si>
  <si>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</si>
  <si>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</si>
  <si>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</si>
  <si>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</si>
  <si>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</si>
  <si>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</si>
  <si>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</si>
  <si>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</si>
  <si>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</si>
  <si>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</si>
  <si>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</si>
  <si>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</si>
  <si>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</si>
  <si>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</si>
  <si>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</si>
  <si>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</si>
  <si>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</si>
  <si>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</si>
  <si>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</si>
  <si>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</si>
  <si>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</si>
  <si>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</si>
  <si>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</si>
  <si>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</si>
  <si>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</si>
  <si>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</si>
  <si>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</si>
  <si>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</si>
  <si>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</si>
  <si>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</si>
  <si>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</si>
  <si>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</si>
  <si>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</si>
  <si>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</si>
  <si>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</si>
  <si>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</si>
  <si>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</si>
  <si>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</si>
  <si>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</si>
  <si>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</si>
  <si>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</si>
  <si>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</si>
  <si>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</si>
  <si>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</si>
  <si>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</si>
  <si>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</si>
  <si>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</si>
  <si>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</si>
  <si>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</si>
  <si>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</si>
  <si>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</si>
  <si>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</si>
  <si>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</si>
  <si>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</si>
  <si>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</si>
  <si>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</si>
  <si>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фонда оплаты труда по регулируемым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</si>
  <si>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</si>
  <si>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</si>
  <si>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</si>
  <si>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</si>
  <si>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</si>
  <si>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</si>
  <si>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</si>
  <si>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Ед. измер.</t>
  </si>
  <si>
    <t>№ п/п</t>
  </si>
  <si>
    <t xml:space="preserve">ставка на оплату технологического расхода (потерь) </t>
  </si>
  <si>
    <t>1 полугодие</t>
  </si>
  <si>
    <t>2 полугодие</t>
  </si>
  <si>
    <t>1</t>
  </si>
  <si>
    <t>г. Петрозаводск</t>
  </si>
  <si>
    <t>100101001</t>
  </si>
  <si>
    <t>Болдырев Александр Валерьевич</t>
  </si>
  <si>
    <t>Реквизиты программы энергоэффективности (кем утверждена, дата утверждения, номер приказа)</t>
  </si>
  <si>
    <t>Реквизиты инвестиционной программы (кем утверждена, дата утверждения, номер приказа)</t>
  </si>
  <si>
    <t>Реквизиты отраслевого тарифного соглашения (дата утверждения, срок действия)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</si>
  <si>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</si>
  <si>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</si>
  <si>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</si>
  <si>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</si>
  <si>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АО "Объединенные региональные электрические сети Петрозаводска"</t>
  </si>
  <si>
    <t>АО "ОРЭС-Петрозаводск"</t>
  </si>
  <si>
    <t>Раздел 2. Основные показатели деятельности АО "ОРЭС-Петрозаводск"</t>
  </si>
  <si>
    <t>Предложения на 2021 год</t>
  </si>
  <si>
    <t>185035, Россия, г. Петрозаводск, ул. Кирова, д. 47Б</t>
  </si>
  <si>
    <t>1001012709</t>
  </si>
  <si>
    <t>ores@es.ptz.ru</t>
  </si>
  <si>
    <t>8-800-200-1209</t>
  </si>
  <si>
    <t xml:space="preserve"> "Отраслевое тарифное соглашение в жилищно-коммунальном хозяйстве Российской Федерации на 2017 - 2019 годы" (утв.  Общероссийским отраслевым объединением работодателей сферы жизнеобеспечения, Общероссийским профсоюзом работников жизнеобеспечения 08.12.2016) с учетом дополнительного соглашения к ОТС в ЖКХ РФ  на 2017 - 2019 годы о продлении до 31.12.2022
</t>
  </si>
  <si>
    <t>Фактические показатели за год, предшествующий базовому периоду</t>
  </si>
  <si>
    <t>Показатели, утвержденные на базовый период</t>
  </si>
  <si>
    <t>на 2014-2019 г.г. утверждена исполнительным директором АО "ОРЭС-Петрозаводск" Болдыревым А.В. В 2017 году</t>
  </si>
  <si>
    <t>Инвестиционная программа АО "ПКС" на 2017-2019 гг, утвержденная приказом №280 от 27.10.2016 Министерством строительства, ЖКХ и энергетики РК</t>
  </si>
  <si>
    <t>2021</t>
  </si>
  <si>
    <t>Раздел 3. Цены (тарифы) по регулируемым видам деятельности 
АО "ОРЭС-Петрозаводск" на 2021</t>
  </si>
  <si>
    <t>на 2020-2024 г.г. утверждена исполнительным директором АО "ОРЭС-Петрозаводск" Болдыревым А.В. 16.09.2019</t>
  </si>
  <si>
    <t>Инвестиционная программа АО "ОРЭС-Петрозаводск" на 2020-2024 гг, утвержденная приказом №164 от 10.06.2019 Министерством строительства, ЖКХ и энергетики РК</t>
  </si>
  <si>
    <t>Проект корректировки инвестиционной программы АО "ОРЭС-Петрозаводск" на 2020-2024 гг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</si>
</sst>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_-* #,##0_р_._-;\-* #,##0_р_._-;_-* &quot;-&quot;??_р_._-;_-@_-"/>
    <numFmt numFmtId="187" formatCode="_-* #,##0.0_р_._-;\-* #,##0.0_р_._-;_-* &quot;-&quot;??_р_._-;_-@_-"/>
    <numFmt numFmtId="188" formatCode="dd\-mmm\-yy"/>
    <numFmt numFmtId="189" formatCode="_-* #,##0\ &quot;руб&quot;_-;\-* #,##0\ &quot;руб&quot;_-;_-* &quot;-&quot;\ &quot;руб&quot;_-;_-@_-"/>
    <numFmt numFmtId="190" formatCode="mmmm\ d\,\ yyyy"/>
    <numFmt numFmtId="191" formatCode="&quot;?.&quot;#,##0_);[Red]\(&quot;?.&quot;#,##0\)"/>
    <numFmt numFmtId="192" formatCode="&quot;?.&quot;#,##0.00_);[Red]\(&quot;?.&quot;#,##0.00\)"/>
    <numFmt numFmtId="193" formatCode="_-* #,##0\ _F_-;\-* #,##0\ _F_-;_-* &quot;-&quot;\ _F_-;_-@_-"/>
    <numFmt numFmtId="194" formatCode="_-* #,##0.00\ _F_-;\-* #,##0.00\ _F_-;_-* &quot;-&quot;??\ _F_-;_-@_-"/>
    <numFmt numFmtId="195" formatCode="&quot;$&quot;#,##0_);[Red]\(&quot;$&quot;#,##0\)"/>
    <numFmt numFmtId="196" formatCode="_-* #,##0.00\ &quot;F&quot;_-;\-* #,##0.00\ &quot;F&quot;_-;_-* &quot;-&quot;??\ &quot;F&quot;_-;_-@_-"/>
    <numFmt numFmtId="197" formatCode="_-* #,##0_-;\-* #,##0_-;_-* &quot;-&quot;_-;_-@_-"/>
    <numFmt numFmtId="198" formatCode="_-* #,##0.00_-;\-* #,##0.00_-;_-* &quot;-&quot;??_-;_-@_-"/>
    <numFmt numFmtId="199" formatCode="_-* #,##0.00\ [$€]_-;\-* #,##0.00\ [$€]_-;_-* &quot;-&quot;??\ [$€]_-;_-@_-"/>
    <numFmt numFmtId="200" formatCode="_(* #,##0_);_(* \(#,##0\);_(* &quot;-&quot;_);_(@_)"/>
    <numFmt numFmtId="201" formatCode="#,##0_ ;[Red]\-#,##0\ "/>
    <numFmt numFmtId="202" formatCode="_(* #,##0_);_(* \(#,##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_);[Red]\(#,##0\)"/>
    <numFmt numFmtId="206" formatCode="#,##0.00_);[Red]\(#,##0.00\)"/>
    <numFmt numFmtId="207" formatCode="#,##0.00;[Red]\-#,##0.00;&quot;-&quot;"/>
    <numFmt numFmtId="208" formatCode="#,##0;[Red]\-#,##0;&quot;-&quot;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General_)"/>
    <numFmt numFmtId="212" formatCode="0.0"/>
    <numFmt numFmtId="213" formatCode="_-* #,##0.00_$_-;\-* #,##0.00_$_-;_-* &quot;-&quot;??_$_-;_-@_-"/>
    <numFmt numFmtId="214" formatCode="#,###"/>
    <numFmt numFmtId="215" formatCode="0.0%"/>
    <numFmt numFmtId="216" formatCode="0.00000"/>
    <numFmt numFmtId="217" formatCode="#,##0.00000000000000000"/>
    <numFmt numFmtId="218" formatCode="0.000"/>
    <numFmt numFmtId="219" formatCode="0.000000"/>
    <numFmt numFmtId="220" formatCode="0.0000"/>
    <numFmt numFmtId="221" formatCode="#,##0.00000"/>
    <numFmt numFmtId="222" formatCode="#,##0.0000"/>
    <numFmt numFmtId="223" formatCode="_-* #,##0.000\ _р_._-;\-* #,##0.000\ _р_._-;_-* &quot;-&quot;??\ _р_._-;_-@_-"/>
    <numFmt numFmtId="224" formatCode="0.000%"/>
    <numFmt numFmtId="225" formatCode="_-* #,##0.0000\ _р_._-;\-* #,##0.0000\ _р_._-;_-* &quot;-&quot;??\ _р_._-;_-@_-"/>
    <numFmt numFmtId="226" formatCode="_-* #,##0.00000\ _р_._-;\-* #,##0.00000\ _р_._-;_-* &quot;-&quot;??\ _р_._-;_-@_-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0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ck">
        <color indexed="22"/>
      </left>
      <right/>
      <top style="thin">
        <color indexed="22"/>
      </top>
      <bottom/>
    </border>
    <border>
      <left style="thin"/>
      <right style="thin"/>
      <top/>
      <bottom style="thin"/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0" fontId="16" fillId="0" borderId="0">
      <alignment/>
      <protection locked="0"/>
    </xf>
    <xf numFmtId="170" fontId="16" fillId="0" borderId="0">
      <alignment/>
      <protection locked="0"/>
    </xf>
    <xf numFmtId="188" fontId="16" fillId="0" borderId="0">
      <alignment/>
      <protection locked="0"/>
    </xf>
    <xf numFmtId="188" fontId="16" fillId="0" borderId="0">
      <alignment/>
      <protection locked="0"/>
    </xf>
    <xf numFmtId="188" fontId="16" fillId="0" borderId="0">
      <alignment/>
      <protection locked="0"/>
    </xf>
    <xf numFmtId="188" fontId="16" fillId="0" borderId="0">
      <alignment/>
      <protection locked="0"/>
    </xf>
    <xf numFmtId="0" fontId="16" fillId="0" borderId="1">
      <alignment/>
      <protection locked="0"/>
    </xf>
    <xf numFmtId="188" fontId="17" fillId="0" borderId="0">
      <alignment/>
      <protection locked="0"/>
    </xf>
    <xf numFmtId="188" fontId="17" fillId="0" borderId="0">
      <alignment/>
      <protection locked="0"/>
    </xf>
    <xf numFmtId="188" fontId="16" fillId="0" borderId="1">
      <alignment/>
      <protection locked="0"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189" fontId="0" fillId="0" borderId="0">
      <alignment horizontal="center"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190" fontId="11" fillId="8" borderId="2">
      <alignment horizontal="center" vertical="center"/>
      <protection locked="0"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Fill="0" applyBorder="0" applyAlignment="0"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97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16" fillId="0" borderId="0">
      <alignment/>
      <protection locked="0"/>
    </xf>
    <xf numFmtId="188" fontId="16" fillId="0" borderId="0">
      <alignment/>
      <protection locked="0"/>
    </xf>
    <xf numFmtId="188" fontId="20" fillId="0" borderId="0">
      <alignment/>
      <protection locked="0"/>
    </xf>
    <xf numFmtId="188" fontId="16" fillId="0" borderId="0">
      <alignment/>
      <protection locked="0"/>
    </xf>
    <xf numFmtId="188" fontId="16" fillId="0" borderId="0">
      <alignment/>
      <protection locked="0"/>
    </xf>
    <xf numFmtId="188" fontId="16" fillId="0" borderId="0">
      <alignment/>
      <protection locked="0"/>
    </xf>
    <xf numFmtId="188" fontId="20" fillId="0" borderId="0">
      <alignment/>
      <protection locked="0"/>
    </xf>
    <xf numFmtId="0" fontId="21" fillId="0" borderId="0" applyNumberFormat="0" applyFill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>
      <alignment/>
      <protection/>
    </xf>
    <xf numFmtId="200" fontId="24" fillId="21" borderId="5">
      <alignment horizontal="center" vertical="center" wrapText="1"/>
      <protection locked="0"/>
    </xf>
    <xf numFmtId="0" fontId="2" fillId="0" borderId="0" applyNumberFormat="0" applyFill="0" applyBorder="0" applyAlignment="0" applyProtection="0"/>
    <xf numFmtId="0" fontId="25" fillId="0" borderId="0">
      <alignment vertical="center"/>
      <protection/>
    </xf>
    <xf numFmtId="0" fontId="26" fillId="22" borderId="5">
      <alignment horizontal="left" vertical="center" wrapText="1"/>
      <protection/>
    </xf>
    <xf numFmtId="201" fontId="24" fillId="0" borderId="6">
      <alignment horizontal="right" vertical="center" wrapText="1"/>
      <protection/>
    </xf>
    <xf numFmtId="0" fontId="27" fillId="23" borderId="0">
      <alignment/>
      <protection/>
    </xf>
    <xf numFmtId="202" fontId="12" fillId="24" borderId="6">
      <alignment vertical="center"/>
      <protection/>
    </xf>
    <xf numFmtId="171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29" fillId="0" borderId="0">
      <alignment/>
      <protection/>
    </xf>
    <xf numFmtId="0" fontId="28" fillId="0" borderId="0" applyNumberFormat="0">
      <alignment horizontal="left"/>
      <protection/>
    </xf>
    <xf numFmtId="0" fontId="12" fillId="23" borderId="7" applyNumberFormat="0" applyFont="0" applyFill="0" applyBorder="0" applyAlignment="0" applyProtection="0"/>
    <xf numFmtId="0" fontId="29" fillId="0" borderId="0">
      <alignment/>
      <protection/>
    </xf>
    <xf numFmtId="202" fontId="30" fillId="24" borderId="6">
      <alignment horizontal="center" vertical="center" wrapText="1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25" borderId="0">
      <alignment/>
      <protection/>
    </xf>
    <xf numFmtId="0" fontId="12" fillId="23" borderId="0">
      <alignment horizontal="center" vertical="center"/>
      <protection/>
    </xf>
    <xf numFmtId="200" fontId="31" fillId="21" borderId="5" applyFont="0" applyAlignment="0" applyProtection="0"/>
    <xf numFmtId="0" fontId="32" fillId="22" borderId="5">
      <alignment horizontal="left" vertical="center" wrapText="1"/>
      <protection/>
    </xf>
    <xf numFmtId="207" fontId="31" fillId="0" borderId="5">
      <alignment horizontal="center" vertical="center" wrapText="1"/>
      <protection/>
    </xf>
    <xf numFmtId="208" fontId="31" fillId="21" borderId="5">
      <alignment horizontal="center" vertical="center" wrapText="1"/>
      <protection locked="0"/>
    </xf>
    <xf numFmtId="0" fontId="12" fillId="23" borderId="0">
      <alignment/>
      <protection/>
    </xf>
    <xf numFmtId="202" fontId="33" fillId="26" borderId="8">
      <alignment horizontal="center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02" fontId="12" fillId="27" borderId="6" applyNumberFormat="0" applyFill="0" applyBorder="0" applyProtection="0">
      <alignment vertical="center"/>
    </xf>
    <xf numFmtId="202" fontId="12" fillId="27" borderId="6" applyNumberFormat="0" applyFill="0" applyBorder="0" applyProtection="0">
      <alignment vertical="center"/>
    </xf>
    <xf numFmtId="202" fontId="12" fillId="27" borderId="6" applyNumberFormat="0" applyFill="0" applyBorder="0" applyProtection="0">
      <alignment vertical="center"/>
    </xf>
    <xf numFmtId="202" fontId="12" fillId="27" borderId="6" applyNumberFormat="0" applyFill="0" applyBorder="0" applyProtection="0">
      <alignment vertical="center"/>
    </xf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211" fontId="0" fillId="0" borderId="9">
      <alignment/>
      <protection locked="0"/>
    </xf>
    <xf numFmtId="0" fontId="66" fillId="34" borderId="10" applyNumberFormat="0" applyAlignment="0" applyProtection="0"/>
    <xf numFmtId="0" fontId="67" fillId="35" borderId="11" applyNumberFormat="0" applyAlignment="0" applyProtection="0"/>
    <xf numFmtId="0" fontId="68" fillId="35" borderId="10" applyNumberFormat="0" applyAlignment="0" applyProtection="0"/>
    <xf numFmtId="0" fontId="1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Border="0">
      <alignment horizontal="center" vertical="center" wrapText="1"/>
      <protection/>
    </xf>
    <xf numFmtId="0" fontId="69" fillId="0" borderId="12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15" applyBorder="0">
      <alignment horizontal="center" vertical="center" wrapText="1"/>
      <protection/>
    </xf>
    <xf numFmtId="211" fontId="35" fillId="36" borderId="9">
      <alignment/>
      <protection/>
    </xf>
    <xf numFmtId="4" fontId="13" fillId="37" borderId="6" applyBorder="0">
      <alignment horizontal="right"/>
      <protection/>
    </xf>
    <xf numFmtId="0" fontId="72" fillId="0" borderId="16" applyNumberFormat="0" applyFill="0" applyAlignment="0" applyProtection="0"/>
    <xf numFmtId="0" fontId="73" fillId="38" borderId="17" applyNumberFormat="0" applyAlignment="0" applyProtection="0"/>
    <xf numFmtId="0" fontId="11" fillId="0" borderId="0">
      <alignment horizontal="center" vertical="top" wrapText="1"/>
      <protection/>
    </xf>
    <xf numFmtId="0" fontId="36" fillId="0" borderId="0">
      <alignment horizontal="centerContinuous" vertical="center" wrapText="1"/>
      <protection/>
    </xf>
    <xf numFmtId="0" fontId="37" fillId="39" borderId="0" applyFill="0">
      <alignment wrapText="1"/>
      <protection/>
    </xf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49" fontId="13" fillId="0" borderId="0" applyBorder="0">
      <alignment vertical="top"/>
      <protection/>
    </xf>
    <xf numFmtId="0" fontId="12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49" fontId="13" fillId="0" borderId="0" applyBorder="0">
      <alignment vertical="top"/>
      <protection/>
    </xf>
    <xf numFmtId="0" fontId="0" fillId="0" borderId="0">
      <alignment/>
      <protection/>
    </xf>
    <xf numFmtId="0" fontId="76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13" fillId="0" borderId="0" applyBorder="0">
      <alignment vertical="top"/>
      <protection/>
    </xf>
    <xf numFmtId="0" fontId="42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77" fillId="41" borderId="0" applyNumberFormat="0" applyBorder="0" applyAlignment="0" applyProtection="0"/>
    <xf numFmtId="212" fontId="38" fillId="37" borderId="18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0" fillId="42" borderId="1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20" applyNumberFormat="0" applyFill="0" applyAlignment="0" applyProtection="0"/>
    <xf numFmtId="205" fontId="31" fillId="0" borderId="0">
      <alignment vertical="top"/>
      <protection/>
    </xf>
    <xf numFmtId="213" fontId="31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80" fillId="0" borderId="0" applyNumberFormat="0" applyFill="0" applyBorder="0" applyAlignment="0" applyProtection="0"/>
    <xf numFmtId="49" fontId="37" fillId="0" borderId="0">
      <alignment horizontal="center"/>
      <protection/>
    </xf>
    <xf numFmtId="177" fontId="0" fillId="0" borderId="0" applyFont="0" applyFill="0" applyBorder="0" applyAlignment="0" applyProtection="0"/>
    <xf numFmtId="3" fontId="39" fillId="0" borderId="21" applyFont="0" applyBorder="0">
      <alignment horizontal="right"/>
      <protection locked="0"/>
    </xf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3" fillId="39" borderId="0" applyBorder="0">
      <alignment horizontal="right"/>
      <protection/>
    </xf>
    <xf numFmtId="4" fontId="13" fillId="39" borderId="0" applyFont="0" applyBorder="0">
      <alignment horizontal="right"/>
      <protection/>
    </xf>
    <xf numFmtId="4" fontId="13" fillId="39" borderId="0" applyBorder="0">
      <alignment horizontal="right"/>
      <protection/>
    </xf>
    <xf numFmtId="4" fontId="13" fillId="39" borderId="22" applyBorder="0">
      <alignment horizontal="right"/>
      <protection/>
    </xf>
    <xf numFmtId="4" fontId="13" fillId="43" borderId="22" applyBorder="0">
      <alignment horizontal="right"/>
      <protection/>
    </xf>
    <xf numFmtId="4" fontId="13" fillId="39" borderId="6" applyFont="0" applyBorder="0">
      <alignment horizontal="right"/>
      <protection/>
    </xf>
    <xf numFmtId="214" fontId="40" fillId="44" borderId="23">
      <alignment vertical="center"/>
      <protection/>
    </xf>
    <xf numFmtId="0" fontId="81" fillId="45" borderId="0" applyNumberFormat="0" applyBorder="0" applyAlignment="0" applyProtection="0"/>
    <xf numFmtId="188" fontId="16" fillId="0" borderId="0">
      <alignment/>
      <protection locked="0"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46" borderId="6" xfId="0" applyFont="1" applyFill="1" applyBorder="1" applyAlignment="1">
      <alignment horizontal="center" vertical="center"/>
    </xf>
    <xf numFmtId="0" fontId="3" fillId="46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0" fillId="0" borderId="6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top"/>
    </xf>
    <xf numFmtId="4" fontId="82" fillId="0" borderId="6" xfId="0" applyNumberFormat="1" applyFont="1" applyBorder="1" applyAlignment="1">
      <alignment horizontal="center" vertical="center"/>
    </xf>
    <xf numFmtId="4" fontId="82" fillId="0" borderId="25" xfId="0" applyNumberFormat="1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4" fontId="82" fillId="0" borderId="0" xfId="0" applyNumberFormat="1" applyFont="1" applyAlignment="1">
      <alignment horizontal="center"/>
    </xf>
    <xf numFmtId="185" fontId="82" fillId="0" borderId="0" xfId="0" applyNumberFormat="1" applyFont="1" applyAlignment="1">
      <alignment horizontal="center"/>
    </xf>
    <xf numFmtId="0" fontId="82" fillId="0" borderId="6" xfId="0" applyFont="1" applyBorder="1" applyAlignment="1">
      <alignment vertical="center"/>
    </xf>
    <xf numFmtId="179" fontId="82" fillId="0" borderId="0" xfId="265" applyFont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4" fontId="3" fillId="46" borderId="6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4" fontId="43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79" fontId="3" fillId="0" borderId="0" xfId="265" applyFont="1" applyAlignment="1">
      <alignment horizontal="center" vertical="top"/>
    </xf>
    <xf numFmtId="179" fontId="3" fillId="0" borderId="6" xfId="265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85" fontId="13" fillId="39" borderId="27" xfId="246" applyNumberFormat="1" applyFont="1" applyFill="1" applyBorder="1" applyAlignment="1" applyProtection="1">
      <alignment horizontal="right" vertical="center" indent="1"/>
      <protection/>
    </xf>
    <xf numFmtId="0" fontId="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82" fillId="0" borderId="21" xfId="0" applyNumberFormat="1" applyFont="1" applyBorder="1" applyAlignment="1">
      <alignment horizontal="center" vertical="center"/>
    </xf>
    <xf numFmtId="184" fontId="82" fillId="0" borderId="28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28" xfId="0" applyNumberFormat="1" applyFont="1" applyBorder="1" applyAlignment="1">
      <alignment horizontal="center" vertical="center"/>
    </xf>
    <xf numFmtId="4" fontId="82" fillId="0" borderId="25" xfId="0" applyNumberFormat="1" applyFont="1" applyBorder="1" applyAlignment="1">
      <alignment horizontal="center" vertical="center"/>
    </xf>
    <xf numFmtId="4" fontId="82" fillId="0" borderId="21" xfId="0" applyNumberFormat="1" applyFont="1" applyBorder="1" applyAlignment="1">
      <alignment horizontal="center" vertical="center"/>
    </xf>
    <xf numFmtId="4" fontId="82" fillId="0" borderId="28" xfId="0" applyNumberFormat="1" applyFont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8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82" fillId="0" borderId="6" xfId="0" applyNumberFormat="1" applyFont="1" applyBorder="1" applyAlignment="1">
      <alignment horizontal="center" vertical="center"/>
    </xf>
    <xf numFmtId="0" fontId="3" fillId="4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89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model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Ежедекадная справка о векселях в обращении" xfId="56"/>
    <cellStyle name="_Ежедекадная справка о движении заемных средств" xfId="57"/>
    <cellStyle name="_Ежедекадная справка о движении заемных средств (2)" xfId="58"/>
    <cellStyle name="_Книга3" xfId="59"/>
    <cellStyle name="_Книга3_New Form10_2" xfId="60"/>
    <cellStyle name="_Книга3_Nsi" xfId="61"/>
    <cellStyle name="_Книга3_Nsi_1" xfId="62"/>
    <cellStyle name="_Книга3_Nsi_139" xfId="63"/>
    <cellStyle name="_Книга3_Nsi_140" xfId="64"/>
    <cellStyle name="_Книга3_Nsi_140(Зах)" xfId="65"/>
    <cellStyle name="_Книга3_Nsi_140_mod" xfId="66"/>
    <cellStyle name="_Книга3_Summary" xfId="67"/>
    <cellStyle name="_Книга3_Tax_form_1кв_3" xfId="68"/>
    <cellStyle name="_Книга3_БКЭ" xfId="69"/>
    <cellStyle name="_Книга7" xfId="70"/>
    <cellStyle name="_Книга7_New Form10_2" xfId="71"/>
    <cellStyle name="_Книга7_Nsi" xfId="72"/>
    <cellStyle name="_Книга7_Nsi_1" xfId="73"/>
    <cellStyle name="_Книга7_Nsi_139" xfId="74"/>
    <cellStyle name="_Книга7_Nsi_140" xfId="75"/>
    <cellStyle name="_Книга7_Nsi_140(Зах)" xfId="76"/>
    <cellStyle name="_Книга7_Nsi_140_mod" xfId="77"/>
    <cellStyle name="_Книга7_Summary" xfId="78"/>
    <cellStyle name="_Книга7_Tax_form_1кв_3" xfId="79"/>
    <cellStyle name="_Книга7_БКЭ" xfId="80"/>
    <cellStyle name="_Куликова ОПП" xfId="81"/>
    <cellStyle name="_план ПП" xfId="82"/>
    <cellStyle name="_ПП план-факт" xfId="83"/>
    <cellStyle name="_Прик РКС-265-п от 21.11.2005г. прил 1 к Регламенту" xfId="84"/>
    <cellStyle name="_ПРИЛ. 2003_ЧТЭ" xfId="85"/>
    <cellStyle name="_Приложение № 1 к регламенту по формированию Инвестиционной программы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Формы" xfId="91"/>
    <cellStyle name="”€ќђќ‘ћ‚›‰" xfId="92"/>
    <cellStyle name="”€љ‘€ђћ‚ђќќ›‰" xfId="93"/>
    <cellStyle name="”ќђќ‘ћ‚›‰" xfId="94"/>
    <cellStyle name="”љ‘ђћ‚ђќќ›‰" xfId="95"/>
    <cellStyle name="„…ќ…†ќ›‰" xfId="96"/>
    <cellStyle name="„ђ’ђ" xfId="97"/>
    <cellStyle name="€’ћѓћ‚›‰" xfId="98"/>
    <cellStyle name="‡ђѓћ‹ћ‚ћљ1" xfId="99"/>
    <cellStyle name="‡ђѓћ‹ћ‚ћљ2" xfId="100"/>
    <cellStyle name="’ћѓћ‚›‰" xfId="101"/>
    <cellStyle name="0,00;0;" xfId="102"/>
    <cellStyle name="0,00;0; 2" xfId="103"/>
    <cellStyle name="0,00;0; 3" xfId="104"/>
    <cellStyle name="0,00;0; 4" xfId="105"/>
    <cellStyle name="20% - Акцент1" xfId="106"/>
    <cellStyle name="20% - Акцент2" xfId="107"/>
    <cellStyle name="20% - Акцент3" xfId="108"/>
    <cellStyle name="20% - Акцент4" xfId="109"/>
    <cellStyle name="20% - Акцент5" xfId="110"/>
    <cellStyle name="20% - Акцент6" xfId="111"/>
    <cellStyle name="3d" xfId="112"/>
    <cellStyle name="40% - Акцент1" xfId="113"/>
    <cellStyle name="40% - Акцент2" xfId="114"/>
    <cellStyle name="40% - Акцент3" xfId="115"/>
    <cellStyle name="40% - Акцент4" xfId="116"/>
    <cellStyle name="40% - Акцент5" xfId="117"/>
    <cellStyle name="40% - Акцент6" xfId="118"/>
    <cellStyle name="60% - Акцент1" xfId="119"/>
    <cellStyle name="60% - Акцент2" xfId="120"/>
    <cellStyle name="60% - Акцент3" xfId="121"/>
    <cellStyle name="60% - Акцент4" xfId="122"/>
    <cellStyle name="60% - Акцент5" xfId="123"/>
    <cellStyle name="60% - Акцент6" xfId="124"/>
    <cellStyle name="Aaia?iue [0]_?anoiau" xfId="125"/>
    <cellStyle name="Aaia?iue_?anoiau" xfId="126"/>
    <cellStyle name="Aeia?nnueea" xfId="127"/>
    <cellStyle name="Calc Currency (0)" xfId="128"/>
    <cellStyle name="Comma [0]_(1)" xfId="129"/>
    <cellStyle name="Comma_(1)" xfId="130"/>
    <cellStyle name="Currency [0]" xfId="131"/>
    <cellStyle name="Currency_(1)" xfId="132"/>
    <cellStyle name="Đ_x0010_" xfId="133"/>
    <cellStyle name="Đ_x0010_?䥘Ȏ_x0013_⤀጖ē??䆈Ȏ_x0013_⬀ጘē_x0010_?䦄Ȏ" xfId="134"/>
    <cellStyle name="Đ_x0010_?䥘Ȏ_x0013_⤀጖ē??䆈Ȏ_x0013_⬀ጘē_x0010_?䦄Ȏ 1" xfId="135"/>
    <cellStyle name="Dezimal [0]_Compiling Utility Macros" xfId="136"/>
    <cellStyle name="Dezimal_Compiling Utility Macros" xfId="137"/>
    <cellStyle name="Euro" xfId="138"/>
    <cellStyle name="Euro 2" xfId="139"/>
    <cellStyle name="Euro 3" xfId="140"/>
    <cellStyle name="Euro 4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ollowed Hyperlink" xfId="149"/>
    <cellStyle name="Header1" xfId="150"/>
    <cellStyle name="Header2" xfId="151"/>
    <cellStyle name="Heading 1" xfId="152"/>
    <cellStyle name="Hyperlink" xfId="153"/>
    <cellStyle name="Iau?iue_?anoiau" xfId="154"/>
    <cellStyle name="Input" xfId="155"/>
    <cellStyle name="Ioe?uaaaoayny aeia?nnueea" xfId="156"/>
    <cellStyle name="ISO" xfId="157"/>
    <cellStyle name="JR Cells No Values" xfId="158"/>
    <cellStyle name="JR_ formula" xfId="159"/>
    <cellStyle name="JRchapeau" xfId="160"/>
    <cellStyle name="Just_Table" xfId="161"/>
    <cellStyle name="Milliers_FA_JUIN_2004" xfId="162"/>
    <cellStyle name="Monйtaire [0]_Conversion Summary" xfId="163"/>
    <cellStyle name="Monйtaire_Conversion Summary" xfId="164"/>
    <cellStyle name="Normal" xfId="165"/>
    <cellStyle name="Normal1" xfId="166"/>
    <cellStyle name="normбlnм_laroux" xfId="167"/>
    <cellStyle name="Oeiainiaue [0]_?anoiau" xfId="168"/>
    <cellStyle name="Oeiainiaue_?anoiau" xfId="169"/>
    <cellStyle name="Ouny?e [0]_?anoiau" xfId="170"/>
    <cellStyle name="Ouny?e_?anoiau" xfId="171"/>
    <cellStyle name="Paaotsikko" xfId="172"/>
    <cellStyle name="Price_Body" xfId="173"/>
    <cellStyle name="protect" xfId="174"/>
    <cellStyle name="Pддotsikko" xfId="175"/>
    <cellStyle name="QTitle" xfId="176"/>
    <cellStyle name="range" xfId="177"/>
    <cellStyle name="range 2" xfId="178"/>
    <cellStyle name="range 3" xfId="179"/>
    <cellStyle name="range 4" xfId="180"/>
    <cellStyle name="Standard_Anpassen der Amortisation" xfId="181"/>
    <cellStyle name="t2" xfId="182"/>
    <cellStyle name="Tioma Back" xfId="183"/>
    <cellStyle name="Tioma Cells No Values" xfId="184"/>
    <cellStyle name="Tioma formula" xfId="185"/>
    <cellStyle name="Tioma Input" xfId="186"/>
    <cellStyle name="Tioma style" xfId="187"/>
    <cellStyle name="Validation" xfId="188"/>
    <cellStyle name="Valiotsikko" xfId="189"/>
    <cellStyle name="Vдliotsikko" xfId="190"/>
    <cellStyle name="Währung [0]_Compiling Utility Macros" xfId="191"/>
    <cellStyle name="Währung_Compiling Utility Macros" xfId="192"/>
    <cellStyle name="YelNumbersCurr" xfId="193"/>
    <cellStyle name="YelNumbersCurr 2" xfId="194"/>
    <cellStyle name="YelNumbersCurr 3" xfId="195"/>
    <cellStyle name="YelNumbersCurr 4" xfId="196"/>
    <cellStyle name="Акцент1" xfId="197"/>
    <cellStyle name="Акцент2" xfId="198"/>
    <cellStyle name="Акцент3" xfId="199"/>
    <cellStyle name="Акцент4" xfId="200"/>
    <cellStyle name="Акцент5" xfId="201"/>
    <cellStyle name="Акцент6" xfId="202"/>
    <cellStyle name="Беззащитный" xfId="203"/>
    <cellStyle name="Ввод " xfId="204"/>
    <cellStyle name="Вывод" xfId="205"/>
    <cellStyle name="Вычисление" xfId="206"/>
    <cellStyle name="Hyperlink" xfId="207"/>
    <cellStyle name="Гиперссылка 2" xfId="208"/>
    <cellStyle name="Гиперссылка 2 2" xfId="209"/>
    <cellStyle name="Гиперссылка 3" xfId="210"/>
    <cellStyle name="Currency" xfId="211"/>
    <cellStyle name="Currency [0]" xfId="212"/>
    <cellStyle name="Заголовок" xfId="213"/>
    <cellStyle name="Заголовок 1" xfId="214"/>
    <cellStyle name="Заголовок 1 2" xfId="215"/>
    <cellStyle name="Заголовок 2" xfId="216"/>
    <cellStyle name="Заголовок 3" xfId="217"/>
    <cellStyle name="Заголовок 4" xfId="218"/>
    <cellStyle name="ЗаголовокСтолбца" xfId="219"/>
    <cellStyle name="Защитный" xfId="220"/>
    <cellStyle name="Значение" xfId="221"/>
    <cellStyle name="Итог" xfId="222"/>
    <cellStyle name="Контрольная ячейка" xfId="223"/>
    <cellStyle name="Мой заголовок" xfId="224"/>
    <cellStyle name="Мой заголовок листа" xfId="225"/>
    <cellStyle name="Мои наименования показателей" xfId="226"/>
    <cellStyle name="Название" xfId="227"/>
    <cellStyle name="Нейтральный" xfId="228"/>
    <cellStyle name="Обычный 10" xfId="229"/>
    <cellStyle name="Обычный 11 3 2 2 2" xfId="230"/>
    <cellStyle name="Обычный 14 5" xfId="231"/>
    <cellStyle name="Обычный 15" xfId="232"/>
    <cellStyle name="Обычный 2" xfId="233"/>
    <cellStyle name="Обычный 2 2" xfId="234"/>
    <cellStyle name="Обычный 2 3" xfId="235"/>
    <cellStyle name="Обычный 2 4" xfId="236"/>
    <cellStyle name="Обычный 3" xfId="237"/>
    <cellStyle name="Обычный 3 2" xfId="238"/>
    <cellStyle name="Обычный 3 3" xfId="239"/>
    <cellStyle name="Обычный 3 4" xfId="240"/>
    <cellStyle name="Обычный 30" xfId="241"/>
    <cellStyle name="Обычный 4" xfId="242"/>
    <cellStyle name="Обычный 4 2" xfId="243"/>
    <cellStyle name="Обычный 5 15" xfId="244"/>
    <cellStyle name="Обычный 7" xfId="245"/>
    <cellStyle name="Обычный_methodics230802-pril1-3" xfId="246"/>
    <cellStyle name="Followed Hyperlink" xfId="247"/>
    <cellStyle name="Плохой" xfId="248"/>
    <cellStyle name="Поле ввода" xfId="249"/>
    <cellStyle name="Пояснение" xfId="250"/>
    <cellStyle name="Примечание" xfId="251"/>
    <cellStyle name="Percent" xfId="252"/>
    <cellStyle name="Процентный 2" xfId="253"/>
    <cellStyle name="Процентный 2 2" xfId="254"/>
    <cellStyle name="Связанная ячейка" xfId="255"/>
    <cellStyle name="Стиль 1" xfId="256"/>
    <cellStyle name="Стиль 1 2" xfId="257"/>
    <cellStyle name="Стиль 1 2 2" xfId="258"/>
    <cellStyle name="Стиль 1 3" xfId="259"/>
    <cellStyle name="Текст предупреждения" xfId="260"/>
    <cellStyle name="Текстовый" xfId="261"/>
    <cellStyle name="Тысячи [0]_27.02 скоррект. " xfId="262"/>
    <cellStyle name="Тысячи [а]" xfId="263"/>
    <cellStyle name="Тысячи_27.02 скоррект. " xfId="264"/>
    <cellStyle name="Comma" xfId="265"/>
    <cellStyle name="Comma [0]" xfId="266"/>
    <cellStyle name="Финансовый 2" xfId="267"/>
    <cellStyle name="Финансовый 3" xfId="268"/>
    <cellStyle name="Формула" xfId="269"/>
    <cellStyle name="Формула 2" xfId="270"/>
    <cellStyle name="Формула_GRES.2007.5" xfId="271"/>
    <cellStyle name="ФормулаВБ" xfId="272"/>
    <cellStyle name="ФормулаВБ 2" xfId="273"/>
    <cellStyle name="ФормулаНаКонтроль" xfId="274"/>
    <cellStyle name="Формулы" xfId="275"/>
    <cellStyle name="Хороший" xfId="276"/>
    <cellStyle name="Џђћ–…ќ’ќ›‰" xfId="277"/>
    <cellStyle name="ܘ_x0008_" xfId="278"/>
    <cellStyle name="ܘ_x0008_?䈌Ȏ㘛䤀ጛܛ_x0008_?䨐Ȏ㘛䤀ጛܛ_x0008_?䉜Ȏ㘛伀ᤛ" xfId="279"/>
    <cellStyle name="ܘ_x0008_?䈌Ȏ㘛䤀ጛܛ_x0008_?䨐Ȏ㘛䤀ጛܛ_x0008_?䉜Ȏ㘛伀ᤛ 1" xfId="280"/>
    <cellStyle name="ܛ_x0008_" xfId="281"/>
    <cellStyle name="ܛ_x0008_ 2" xfId="282"/>
    <cellStyle name="ܛ_x0008_?䉜Ȏ㘛伀ᤛܛ_x0008_?偬Ȏ?ഀ഍č_x0001_?䊴Ȏ?ကတĐ_x0001_Ҡ" xfId="283"/>
    <cellStyle name="ܛ_x0008_?䉜Ȏ㘛伀ᤛܛ_x0008_?偬Ȏ?ഀ഍č_x0001_?䊴Ȏ?ကတĐ_x0001_Ҡ 1" xfId="284"/>
    <cellStyle name="ܛ_x0008_?䉜Ȏ㘛伀ᤛܛ_x0008_?偬Ȏ?ഀ഍č_x0001_?䊴Ȏ?ကတĐ_x0001_Ҡ 1 2" xfId="285"/>
    <cellStyle name="ܛ_x0008_?䉜Ȏ㘛伀ᤛܛ_x0008_?偬Ȏ?ഀ഍č_x0001_?䊴Ȏ?ကတĐ_x0001_Ҡ 1 3" xfId="286"/>
    <cellStyle name="ܛ_x0008_?䉜Ȏ㘛伀ᤛܛ_x0008_?偬Ȏ?ഀ഍č_x0001_?䊴Ȏ?ကတĐ_x0001_Ҡ 1 4" xfId="287"/>
    <cellStyle name="ܛ_x0008_?䉜Ȏ㘛伀ᤛܛ_x0008_?偬Ȏ?ഀ഍č_x0001_?䊴Ȏ?ကတĐ_x0001_Ҡ 2" xfId="288"/>
    <cellStyle name="ܛ_x0008_?䉜Ȏ㘛伀ᤛܛ_x0008_?偬Ȏ?ഀ഍č_x0001_?䊴Ȏ?ကတĐ_x0001_Ҡ 3" xfId="289"/>
    <cellStyle name="ܛ_x0008_?䉜Ȏ㘛伀ᤛܛ_x0008_?偬Ȏ?ഀ഍č_x0001_?䊴Ȏ?ကတĐ_x0001_Ҡ 4" xfId="290"/>
    <cellStyle name="ܛ_x0008_?䉜Ȏ㘛伀ᤛܛ_x0008_?偬Ȏ?ഀ഍č_x0001_?䊴Ȏ?ကတĐ_x0001_Ҡ_БДР С44о БДДС ок03" xfId="291"/>
    <cellStyle name="㐀കܒ_x0008_" xfId="292"/>
    <cellStyle name="㐀കܒ_x0008_ 2" xfId="293"/>
    <cellStyle name="㐀കܒ_x0008_?䆴Ȏ㘛伀ᤛܛ_x0008_?䧀Ȏ〘䤀ᤘ" xfId="294"/>
    <cellStyle name="㐀കܒ_x0008_?䆴Ȏ㘛伀ᤛܛ_x0008_?䧀Ȏ〘䤀ᤘ 1" xfId="295"/>
    <cellStyle name="㐀കܒ_x0008_?䆴Ȏ㘛伀ᤛܛ_x0008_?䧀Ȏ〘䤀ᤘ 1 2" xfId="296"/>
    <cellStyle name="㐀കܒ_x0008_?䆴Ȏ㘛伀ᤛܛ_x0008_?䧀Ȏ〘䤀ᤘ 1 3" xfId="297"/>
    <cellStyle name="㐀കܒ_x0008_?䆴Ȏ㘛伀ᤛܛ_x0008_?䧀Ȏ〘䤀ᤘ 1 4" xfId="298"/>
    <cellStyle name="㐀കܒ_x0008_?䆴Ȏ㘛伀ᤛܛ_x0008_?䧀Ȏ〘䤀ᤘ 2" xfId="299"/>
    <cellStyle name="㐀കܒ_x0008_?䆴Ȏ㘛伀ᤛܛ_x0008_?䧀Ȏ〘䤀ᤘ 3" xfId="300"/>
    <cellStyle name="㐀കܒ_x0008_?䆴Ȏ㘛伀ᤛܛ_x0008_?䧀Ȏ〘䤀ᤘ 4" xfId="301"/>
    <cellStyle name="㐀കܒ_x0008_?䆴Ȏ㘛伀ᤛܛ_x0008_?䧀Ȏ〘䤀ᤘ_БДР С44о БДДС ок03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8;&#1040;&#1056;&#1048;&#1060;&#1067;%202018\&#1059;&#1045;\&#1057;&#1042;&#1054;&#1044;%20&#1059;&#1045;%20&#1092;&#1072;&#1082;&#1090;%202016%20&#1087;&#1083;&#1072;&#1085;%202017%20-%2020122%20&#1075;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Shablon_po_monitorngu_prinyatyh_reshenij_v_2008_g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90;&#1076;&#1077;&#1083;%20&#1090;&#1072;&#1088;&#1080;&#1092;&#1086;&#1074;%20&#1101;&#1085;&#1077;&#1088;&#1075;&#1077;&#1090;&#1080;&#1095;&#1077;&#1089;&#1082;&#1086;&#1075;&#1086;%20&#1082;&#1086;&#1084;&#1087;&#1083;&#1077;&#1082;&#1089;&#1072;\&#1054;&#1073;&#1084;&#1077;&#1085;%20&#1076;&#1086;&#1082;&#1091;&#1084;&#1077;&#1085;&#1090;&#1072;&#1084;&#1080;\&#1064;&#1072;&#1075;&#1080;&#1085;&#1072;\&#1060;&#1057;&#1058;\2008\&#1079;&#1072;&#1087;&#1088;&#1086;&#1089;%20&#1087;&#1086;%20&#1059;&#1045;%20(&#1055;&#1077;&#1089;&#1090;&#1086;&#1074;&#1072;)\&#1079;&#1072;&#1087;&#1088;&#1086;&#1089;%201\&#1064;&#1040;&#1073;&#1083;&#1086;&#1085;&#1099;%20&#1087;&#1077;&#1088;&#1077;&#1076;&#1072;&#1095;&#1072;%202009\Stream\&#1057;&#1045;&#1058;&#1048;%202009\&#1042;5\OREP.INV.N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1056;&#1040;&#1041;&#1054;&#1063;&#1048;&#1049;%20&#1057;&#1058;&#1054;&#1051;\&#1056;&#1072;&#1089;&#1082;&#1088;&#1099;&#1090;&#1080;&#1077;%20&#1080;&#1085;&#1092;\1%20&#1060;&#1040;&#1050;&#1058;\&#1056;&#1072;&#1089;&#1082;&#1088;&#1099;&#1090;&#1080;&#1077;%20&#1080;&#1085;&#1092;.%202016%20&#1054;&#1040;&#1054;%20&#1042;&#1054;&#1069;&#1050;\&#1054;&#1090;&#1095;&#1077;&#1090;%202013\&#1045;&#1041;&#1055;13%20(&#1042;&#1054;&#1069;&#1050;)%20&#1103;&#1085;&#1074;&#1072;&#1088;&#1100;-&#1076;&#1077;&#1082;&#1072;&#1073;&#1088;&#1100;%20&#1056;&#1057;&#1041;&#1059;%20&#1082;%20&#1086;&#1090;&#1087;&#1088;&#1072;&#1074;&#1082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\&#1086;&#1073;&#1084;&#1077;&#1085;%20&#1087;&#1101;&#1086;%20&#1074;&#1086;&#1101;&#1082;\Documents%20and%20Settings\nigmatullinir\Local%20Settings\Temporary%20Internet%20Files\OLKB5\&#1092;&#1086;&#1088;&#1084;&#1099;%20&#1041;&#1044;&#1044;&#1057;%202006%20&#1074;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6;&#1040;&#1057;&#1063;&#1045;&#1058;%20&#1058;&#1040;&#1056;&#1048;&#1060;&#1054;&#1042;\15.%20&#1056;&#1040;&#1057;&#1063;&#1045;&#1058;%20&#1058;&#1040;&#1056;&#1048;&#1060;&#1054;&#1042;%20&#1053;&#1040;%202021%20&#1043;&#1054;&#1044;\&#1054;&#1056;&#1069;&#1057;-&#1055;&#1077;&#1090;&#1088;&#1086;&#1079;&#1072;&#1074;&#1086;&#1076;&#1089;&#1082;\&#1092;&#1072;&#1082;&#1090;%202019\&#1088;&#1072;&#1089;&#1095;&#1077;&#1090;%20&#1053;&#1042;&#1042;%20(&#1082;%20&#1072;&#1087;&#1088;&#1077;&#1083;&#1102;)%20&#1054;&#1056;&#1069;&#1057;-&#1055;%20&#1087;&#1086;&#1076;&#1075;&#1086;&#1090;&#1086;&#1074;&#1082;&#1072;%20&#1082;%20&#1090;&#1072;&#1088;&#1080;&#1092;&#1091;%202021%20&#1086;&#1090;%2011.03.20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1.&#1056;&#1040;&#1057;&#1063;&#1045;&#1058;%20&#1058;&#1040;&#1056;&#1048;&#1060;&#1054;&#1042;\15.%20&#1056;&#1040;&#1057;&#1063;&#1045;&#1058;%20&#1058;&#1040;&#1056;&#1048;&#1060;&#1054;&#1042;%20&#1053;&#1040;%202021%20&#1043;&#1054;&#1044;\&#1054;&#1056;&#1069;&#1057;-&#1050;&#1072;&#1088;&#1077;&#1083;&#1080;&#1103;\&#1092;&#1072;&#1082;&#1090;%202019\&#1092;&#1072;&#1082;&#1090;%202019\&#1088;&#1072;&#1089;&#1095;&#1077;&#1090;%20&#1053;&#1042;&#1042;%20(&#1082;%20&#1072;&#1087;&#1088;&#1077;&#1083;&#1102;)%20&#1054;&#1056;&#1069;&#1057;-&#1050;%20&#1087;&#1086;&#1076;&#1075;&#1086;&#1090;&#1086;&#1074;&#1082;&#1072;%20&#1082;%20&#1090;&#1072;&#1088;&#1080;&#1092;&#1091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2014 нараст ит"/>
      <sheetName val="Прогноз 2015 г."/>
      <sheetName val="Факт 2015 г. за год"/>
      <sheetName val="Факт 2015 нар ит"/>
      <sheetName val="факт 2016 год"/>
      <sheetName val="2016 нараст ит"/>
      <sheetName val="план 2017 год"/>
      <sheetName val="ВЛ, КЛ Гороховец"/>
      <sheetName val="Оборуд Гороховец"/>
      <sheetName val="2017 г. КЛ ВЛ уточн (факт 16)"/>
      <sheetName val="2017 обор уточн (факт 2016)"/>
      <sheetName val="анализ роста 2015 - 2017 гг."/>
      <sheetName val="Протяженност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1">
        <row r="15">
          <cell r="B15">
            <v>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1"/>
      <sheetName val="ЛПОСВ"/>
      <sheetName val="ЭФ-02"/>
      <sheetName val="БП"/>
      <sheetName val="ЭФ-03"/>
      <sheetName val="ЭФ-01"/>
      <sheetName val="ФО-06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</sheetNames>
    <sheetDataSet>
      <sheetData sheetId="0">
        <row r="21">
          <cell r="A21" t="str">
            <v>ОАО "ВОЭК"</v>
          </cell>
        </row>
        <row r="22">
          <cell r="A22" t="str">
            <v>за 2013 год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9 раскрытие инфо"/>
      <sheetName val="П1.15"/>
      <sheetName val="ТЗ"/>
      <sheetName val="Приложение 3"/>
      <sheetName val="2019 раскр"/>
      <sheetName val="КОЭФ ПР 20"/>
      <sheetName val="в пз"/>
      <sheetName val="НР"/>
      <sheetName val="комм услуги"/>
      <sheetName val="амортизация сделать по другой ф"/>
      <sheetName val="вед.амортизации на 1.03.18 прав"/>
      <sheetName val="вед. амортиз.на 01.03"/>
      <sheetName val="вед.ам на 01.04 с порядком"/>
      <sheetName val="вед.ам на 01.04 с группой"/>
      <sheetName val="08.03"/>
      <sheetName val="налоги"/>
      <sheetName val="форма 58 налог на им"/>
      <sheetName val="ИП 2018"/>
      <sheetName val="корр ПР"/>
      <sheetName val="ФСК авг"/>
      <sheetName val="ФСК окт"/>
      <sheetName val="аренда земля"/>
      <sheetName val="Аренда"/>
      <sheetName val="ТН"/>
      <sheetName val="ФСК 20"/>
      <sheetName val="налог на И"/>
      <sheetName val="налог на И при вводе 20"/>
      <sheetName val="ФСК 21"/>
      <sheetName val="кратко ФСК"/>
      <sheetName val="корр ПР (Ф.5 98 МЭ)"/>
      <sheetName val="Корр. ПР"/>
      <sheetName val="корр НР (Ф.7 98 МЭ)"/>
      <sheetName val="Лист1"/>
      <sheetName val="корр НР (Ф.7 98 МЭ) 20"/>
      <sheetName val="недополуч помесячно"/>
      <sheetName val="недополуч"/>
      <sheetName val="форма 38"/>
      <sheetName val="за 2017"/>
      <sheetName val="потери"/>
      <sheetName val="Тарифы 17-20 "/>
      <sheetName val="КОРР ип"/>
      <sheetName val="КОРР ип 2.11"/>
      <sheetName val="КОРР ИП(ф.9 98 МЭ)"/>
      <sheetName val="ф.7.1 98 МЭ"/>
      <sheetName val="ф 7.1 корр НВВ содерж"/>
      <sheetName val="Лист3"/>
      <sheetName val="корр НВВ содерж ПО по 46 форме"/>
      <sheetName val="факт мощности"/>
      <sheetName val="ф. 4 98 МЭ"/>
      <sheetName val="ф.3 98 МЭ"/>
      <sheetName val="Ф.8 98 МЭ (НВВ ПО)"/>
      <sheetName val="Ф.2 98 МЭ"/>
      <sheetName val="корр.над"/>
      <sheetName val="ИП 19 корр"/>
      <sheetName val="Лист2"/>
      <sheetName val="Дали за ПСК в 2016"/>
      <sheetName val="скорр за ПСК в 2016"/>
      <sheetName val="П 1.17"/>
      <sheetName val="П 1.17.1"/>
      <sheetName val="1.24"/>
      <sheetName val="1.25"/>
      <sheetName val="1.27"/>
      <sheetName val="1.12"/>
      <sheetName val="1.18.2"/>
      <sheetName val="1.21.3"/>
      <sheetName val="Лист5"/>
      <sheetName val="перетоки ээ(год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9 раскрытие инфо"/>
      <sheetName val="Раскрытие"/>
      <sheetName val="1.12"/>
      <sheetName val="1.15 из МУ"/>
      <sheetName val="П1.15"/>
      <sheetName val="1.16"/>
      <sheetName val="П 1.17"/>
      <sheetName val="П 1.17.1"/>
      <sheetName val="П 1.17."/>
      <sheetName val="П. 1.17.1"/>
      <sheetName val="1.18"/>
      <sheetName val="1.18.2"/>
      <sheetName val="1.20"/>
      <sheetName val="1.20.1"/>
      <sheetName val="1.20.3"/>
      <sheetName val="1.21"/>
      <sheetName val="1.21.3"/>
      <sheetName val="1.24"/>
      <sheetName val="1.25"/>
      <sheetName val="в пз"/>
      <sheetName val="ТЗ"/>
      <sheetName val="налоги"/>
      <sheetName val="налог на И"/>
      <sheetName val="расчет"/>
      <sheetName val="факт 19 раскрытие"/>
      <sheetName val="корр НР (Ф.7 98 МЭ) 20"/>
      <sheetName val="Коммандир"/>
      <sheetName val="обучение"/>
      <sheetName val="потери"/>
      <sheetName val="тариф ПО"/>
      <sheetName val="1.24."/>
      <sheetName val="1.25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s="4" customFormat="1" ht="18.75">
      <c r="A11" s="47" t="s">
        <v>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61:82" s="4" customFormat="1" ht="18.75">
      <c r="BI12" s="7" t="s">
        <v>6</v>
      </c>
      <c r="BK12" s="48" t="s">
        <v>154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D12" s="5" t="s">
        <v>8</v>
      </c>
    </row>
    <row r="13" spans="63:80" s="6" customFormat="1" ht="10.5">
      <c r="BK13" s="46" t="s">
        <v>7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</row>
    <row r="16" spans="19:105" ht="15.75">
      <c r="S16" s="45" t="s">
        <v>141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</row>
    <row r="17" spans="19:105" s="6" customFormat="1" ht="10.5">
      <c r="S17" s="46" t="s">
        <v>9</v>
      </c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</row>
    <row r="18" spans="19:105" ht="15.75">
      <c r="S18" s="45" t="s">
        <v>142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DT28"/>
  <sheetViews>
    <sheetView view="pageBreakPreview" zoomScale="60" zoomScalePageLayoutView="0" workbookViewId="0" topLeftCell="A1">
      <selection activeCell="AZ29" sqref="AZ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9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</row>
    <row r="10" spans="1:123" ht="15.75">
      <c r="A10" s="11" t="s">
        <v>14</v>
      </c>
      <c r="U10" s="50" t="str">
        <f>титул!S16</f>
        <v>АО "Объединенные региональные электрические сети Петрозаводска"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</row>
    <row r="12" spans="1:123" ht="15.75">
      <c r="A12" s="11" t="s">
        <v>15</v>
      </c>
      <c r="Z12" s="50" t="str">
        <f>титул!S18</f>
        <v>АО "ОРЭС-Петрозаводск"</v>
      </c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</row>
    <row r="14" spans="1:123" ht="15.75">
      <c r="A14" s="11" t="s">
        <v>16</v>
      </c>
      <c r="R14" s="50" t="s">
        <v>131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</row>
    <row r="16" spans="1:123" ht="15.75">
      <c r="A16" s="11" t="s">
        <v>17</v>
      </c>
      <c r="R16" s="50" t="s">
        <v>145</v>
      </c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</row>
    <row r="18" spans="1:123" ht="15.75">
      <c r="A18" s="11" t="s">
        <v>18</v>
      </c>
      <c r="F18" s="51" t="s">
        <v>146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51" t="s">
        <v>132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50" t="s">
        <v>133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</row>
    <row r="24" spans="1:123" ht="15.75">
      <c r="A24" s="11" t="s">
        <v>21</v>
      </c>
      <c r="X24" s="52" t="s">
        <v>147</v>
      </c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51" t="s">
        <v>148</v>
      </c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90"/>
  <sheetViews>
    <sheetView tabSelected="1" view="pageBreakPreview" zoomScale="90" zoomScaleNormal="8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7" sqref="I17"/>
    </sheetView>
  </sheetViews>
  <sheetFormatPr defaultColWidth="1.12109375" defaultRowHeight="12.75"/>
  <cols>
    <col min="1" max="1" width="19.125" style="1" customWidth="1"/>
    <col min="2" max="2" width="58.625" style="1" customWidth="1"/>
    <col min="3" max="3" width="15.00390625" style="1" customWidth="1"/>
    <col min="4" max="4" width="39.75390625" style="30" bestFit="1" customWidth="1"/>
    <col min="5" max="5" width="40.75390625" style="30" customWidth="1"/>
    <col min="6" max="6" width="42.00390625" style="30" customWidth="1"/>
    <col min="7" max="7" width="8.125" style="1" bestFit="1" customWidth="1"/>
    <col min="8" max="8" width="9.25390625" style="1" bestFit="1" customWidth="1"/>
    <col min="9" max="9" width="11.25390625" style="1" bestFit="1" customWidth="1"/>
    <col min="10" max="10" width="3.875" style="1" customWidth="1"/>
    <col min="11" max="11" width="19.625" style="1" bestFit="1" customWidth="1"/>
    <col min="12" max="44" width="3.875" style="1" customWidth="1"/>
    <col min="45" max="16384" width="1.12109375" style="1" customWidth="1"/>
  </cols>
  <sheetData>
    <row r="1" spans="4:6" s="2" customFormat="1" ht="11.25">
      <c r="D1" s="29"/>
      <c r="E1" s="29"/>
      <c r="F1" s="29"/>
    </row>
    <row r="2" spans="4:6" ht="15.75">
      <c r="D2" s="32"/>
      <c r="E2" s="32"/>
      <c r="F2" s="32"/>
    </row>
    <row r="3" spans="1:6" s="10" customFormat="1" ht="18.75">
      <c r="A3" s="49" t="s">
        <v>143</v>
      </c>
      <c r="B3" s="49"/>
      <c r="C3" s="49"/>
      <c r="D3" s="49"/>
      <c r="E3" s="49"/>
      <c r="F3" s="49"/>
    </row>
    <row r="4" spans="1:6" ht="18.75">
      <c r="A4" s="49"/>
      <c r="B4" s="49"/>
      <c r="C4" s="49"/>
      <c r="D4" s="49"/>
      <c r="E4" s="49"/>
      <c r="F4" s="49"/>
    </row>
    <row r="6" spans="1:6" ht="39" customHeight="1">
      <c r="A6" s="15" t="s">
        <v>126</v>
      </c>
      <c r="B6" s="15" t="s">
        <v>24</v>
      </c>
      <c r="C6" s="15" t="s">
        <v>125</v>
      </c>
      <c r="D6" s="15" t="s">
        <v>150</v>
      </c>
      <c r="E6" s="15" t="s">
        <v>151</v>
      </c>
      <c r="F6" s="15" t="s">
        <v>144</v>
      </c>
    </row>
    <row r="7" spans="1:6" s="14" customFormat="1" ht="15.75">
      <c r="A7" s="53" t="s">
        <v>25</v>
      </c>
      <c r="B7" s="17" t="s">
        <v>26</v>
      </c>
      <c r="C7" s="53"/>
      <c r="D7" s="71"/>
      <c r="E7" s="71"/>
      <c r="F7" s="71"/>
    </row>
    <row r="8" spans="1:6" s="14" customFormat="1" ht="15.75">
      <c r="A8" s="53"/>
      <c r="B8" s="17" t="s">
        <v>27</v>
      </c>
      <c r="C8" s="53"/>
      <c r="D8" s="71"/>
      <c r="E8" s="71"/>
      <c r="F8" s="71"/>
    </row>
    <row r="9" spans="1:6" s="14" customFormat="1" ht="20.25" customHeight="1">
      <c r="A9" s="16" t="s">
        <v>30</v>
      </c>
      <c r="B9" s="17" t="s">
        <v>28</v>
      </c>
      <c r="C9" s="16" t="s">
        <v>31</v>
      </c>
      <c r="D9" s="36">
        <v>455859.61957000004</v>
      </c>
      <c r="E9" s="36">
        <v>563083.7045352255</v>
      </c>
      <c r="F9" s="36">
        <v>1188868.422388813</v>
      </c>
    </row>
    <row r="10" spans="1:7" s="14" customFormat="1" ht="20.25" customHeight="1">
      <c r="A10" s="16" t="s">
        <v>32</v>
      </c>
      <c r="B10" s="17" t="s">
        <v>29</v>
      </c>
      <c r="C10" s="16" t="s">
        <v>31</v>
      </c>
      <c r="D10" s="36">
        <v>77072.47091000009</v>
      </c>
      <c r="E10" s="36">
        <v>101461.02453522547</v>
      </c>
      <c r="F10" s="36">
        <v>312887.7598442879</v>
      </c>
      <c r="G10" s="26"/>
    </row>
    <row r="11" spans="1:6" s="14" customFormat="1" ht="15.75">
      <c r="A11" s="16" t="s">
        <v>33</v>
      </c>
      <c r="B11" s="17" t="s">
        <v>137</v>
      </c>
      <c r="C11" s="16" t="s">
        <v>31</v>
      </c>
      <c r="D11" s="36">
        <v>96319.1774200001</v>
      </c>
      <c r="E11" s="36">
        <v>119644.29453522548</v>
      </c>
      <c r="F11" s="36">
        <v>332868.33683931164</v>
      </c>
    </row>
    <row r="12" spans="1:6" s="14" customFormat="1" ht="22.5" customHeight="1">
      <c r="A12" s="16" t="s">
        <v>34</v>
      </c>
      <c r="B12" s="17" t="s">
        <v>35</v>
      </c>
      <c r="C12" s="16" t="s">
        <v>31</v>
      </c>
      <c r="D12" s="37">
        <v>9606.676900000097</v>
      </c>
      <c r="E12" s="37">
        <v>112430.76999999999</v>
      </c>
      <c r="F12" s="37">
        <v>303418.0581668655</v>
      </c>
    </row>
    <row r="13" spans="1:7" s="14" customFormat="1" ht="15.75">
      <c r="A13" s="16" t="s">
        <v>36</v>
      </c>
      <c r="B13" s="17" t="s">
        <v>138</v>
      </c>
      <c r="C13" s="16"/>
      <c r="D13" s="38">
        <f>D14</f>
        <v>0.1690706252567412</v>
      </c>
      <c r="E13" s="38">
        <f>E14</f>
        <v>0.1801881740104206</v>
      </c>
      <c r="F13" s="38">
        <f>F14</f>
        <v>0.26318115104411416</v>
      </c>
      <c r="G13" s="40"/>
    </row>
    <row r="14" spans="1:7" s="14" customFormat="1" ht="47.25">
      <c r="A14" s="16" t="s">
        <v>37</v>
      </c>
      <c r="B14" s="24" t="s">
        <v>139</v>
      </c>
      <c r="C14" s="16" t="s">
        <v>38</v>
      </c>
      <c r="D14" s="38">
        <f>D10/D9</f>
        <v>0.1690706252567412</v>
      </c>
      <c r="E14" s="38">
        <f>E10/E9</f>
        <v>0.1801881740104206</v>
      </c>
      <c r="F14" s="38">
        <f>F10/F9</f>
        <v>0.26318115104411416</v>
      </c>
      <c r="G14" s="40"/>
    </row>
    <row r="15" spans="1:6" s="14" customFormat="1" ht="31.5">
      <c r="A15" s="16" t="s">
        <v>39</v>
      </c>
      <c r="B15" s="24" t="s">
        <v>140</v>
      </c>
      <c r="C15" s="16"/>
      <c r="D15" s="28"/>
      <c r="E15" s="28"/>
      <c r="F15" s="28"/>
    </row>
    <row r="16" spans="1:6" s="14" customFormat="1" ht="15.75">
      <c r="A16" s="53" t="s">
        <v>40</v>
      </c>
      <c r="B16" s="17" t="s">
        <v>115</v>
      </c>
      <c r="C16" s="53" t="s">
        <v>42</v>
      </c>
      <c r="D16" s="61"/>
      <c r="E16" s="61"/>
      <c r="F16" s="61"/>
    </row>
    <row r="17" spans="1:6" s="14" customFormat="1" ht="15.75" customHeight="1">
      <c r="A17" s="53"/>
      <c r="B17" s="17" t="s">
        <v>116</v>
      </c>
      <c r="C17" s="53"/>
      <c r="D17" s="63"/>
      <c r="E17" s="63"/>
      <c r="F17" s="63"/>
    </row>
    <row r="18" spans="1:6" s="14" customFormat="1" ht="15.75">
      <c r="A18" s="53" t="s">
        <v>43</v>
      </c>
      <c r="B18" s="17" t="s">
        <v>41</v>
      </c>
      <c r="C18" s="53" t="s">
        <v>60</v>
      </c>
      <c r="D18" s="61"/>
      <c r="E18" s="61"/>
      <c r="F18" s="61"/>
    </row>
    <row r="19" spans="1:6" s="14" customFormat="1" ht="15.75" customHeight="1">
      <c r="A19" s="53"/>
      <c r="B19" s="17" t="s">
        <v>98</v>
      </c>
      <c r="C19" s="53"/>
      <c r="D19" s="63"/>
      <c r="E19" s="63"/>
      <c r="F19" s="63"/>
    </row>
    <row r="20" spans="1:6" s="14" customFormat="1" ht="23.25" customHeight="1">
      <c r="A20" s="18" t="s">
        <v>44</v>
      </c>
      <c r="B20" s="19" t="s">
        <v>99</v>
      </c>
      <c r="C20" s="16" t="s">
        <v>42</v>
      </c>
      <c r="D20" s="43">
        <v>92.07145631045614</v>
      </c>
      <c r="E20" s="43">
        <v>99.67783081785338</v>
      </c>
      <c r="F20" s="43">
        <v>98.38941427100728</v>
      </c>
    </row>
    <row r="21" spans="1:6" s="14" customFormat="1" ht="15.75">
      <c r="A21" s="72" t="s">
        <v>45</v>
      </c>
      <c r="B21" s="19" t="s">
        <v>46</v>
      </c>
      <c r="C21" s="53" t="s">
        <v>47</v>
      </c>
      <c r="D21" s="64">
        <v>627823.2949999999</v>
      </c>
      <c r="E21" s="64">
        <v>586367.7</v>
      </c>
      <c r="F21" s="64">
        <v>588662.5842824792</v>
      </c>
    </row>
    <row r="22" spans="1:6" s="14" customFormat="1" ht="15.75" customHeight="1">
      <c r="A22" s="72"/>
      <c r="B22" s="19" t="s">
        <v>100</v>
      </c>
      <c r="C22" s="53"/>
      <c r="D22" s="65"/>
      <c r="E22" s="65"/>
      <c r="F22" s="65"/>
    </row>
    <row r="23" spans="1:6" s="14" customFormat="1" ht="15.75">
      <c r="A23" s="53" t="s">
        <v>48</v>
      </c>
      <c r="B23" s="17" t="s">
        <v>49</v>
      </c>
      <c r="C23" s="53" t="s">
        <v>47</v>
      </c>
      <c r="D23" s="64">
        <f>329.871674*1000+2.076157*1000</f>
        <v>331947.831</v>
      </c>
      <c r="E23" s="64">
        <f>298.920707235538*1000+5.6619964115355*1000</f>
        <v>304582.7036470735</v>
      </c>
      <c r="F23" s="64">
        <f>300.880647684267*1000+2.235292*1000</f>
        <v>303115.939684267</v>
      </c>
    </row>
    <row r="24" spans="1:8" s="14" customFormat="1" ht="15.75">
      <c r="A24" s="53"/>
      <c r="B24" s="17" t="s">
        <v>50</v>
      </c>
      <c r="C24" s="53"/>
      <c r="D24" s="66"/>
      <c r="E24" s="66"/>
      <c r="F24" s="66"/>
      <c r="H24" s="44"/>
    </row>
    <row r="25" spans="1:6" s="14" customFormat="1" ht="15.75" customHeight="1">
      <c r="A25" s="53"/>
      <c r="B25" s="17" t="s">
        <v>101</v>
      </c>
      <c r="C25" s="53"/>
      <c r="D25" s="65"/>
      <c r="E25" s="65"/>
      <c r="F25" s="65"/>
    </row>
    <row r="26" spans="1:6" s="14" customFormat="1" ht="15.75">
      <c r="A26" s="53" t="s">
        <v>51</v>
      </c>
      <c r="B26" s="17" t="s">
        <v>52</v>
      </c>
      <c r="C26" s="53" t="s">
        <v>38</v>
      </c>
      <c r="D26" s="67">
        <v>0.1311</v>
      </c>
      <c r="E26" s="67">
        <v>0.1287</v>
      </c>
      <c r="F26" s="67">
        <f>E26</f>
        <v>0.1287</v>
      </c>
    </row>
    <row r="27" spans="1:6" s="14" customFormat="1" ht="15.75">
      <c r="A27" s="53"/>
      <c r="B27" s="17" t="s">
        <v>53</v>
      </c>
      <c r="C27" s="53"/>
      <c r="D27" s="68"/>
      <c r="E27" s="68"/>
      <c r="F27" s="68"/>
    </row>
    <row r="28" spans="1:6" s="14" customFormat="1" ht="15.75">
      <c r="A28" s="53"/>
      <c r="B28" s="17" t="s">
        <v>54</v>
      </c>
      <c r="C28" s="53"/>
      <c r="D28" s="68"/>
      <c r="E28" s="68"/>
      <c r="F28" s="68"/>
    </row>
    <row r="29" spans="1:6" ht="15.75" customHeight="1">
      <c r="A29" s="53"/>
      <c r="B29" s="17" t="s">
        <v>124</v>
      </c>
      <c r="C29" s="53"/>
      <c r="D29" s="69"/>
      <c r="E29" s="69"/>
      <c r="F29" s="69"/>
    </row>
    <row r="30" spans="1:6" s="14" customFormat="1" ht="60" customHeight="1">
      <c r="A30" s="16" t="s">
        <v>55</v>
      </c>
      <c r="B30" s="24" t="s">
        <v>134</v>
      </c>
      <c r="C30" s="17"/>
      <c r="D30" s="39" t="s">
        <v>152</v>
      </c>
      <c r="E30" s="39" t="s">
        <v>156</v>
      </c>
      <c r="F30" s="39" t="str">
        <f>E30</f>
        <v>на 2020-2024 г.г. утверждена исполнительным директором АО "ОРЭС-Петрозаводск" Болдыревым А.В. 16.09.2019</v>
      </c>
    </row>
    <row r="31" spans="1:6" s="14" customFormat="1" ht="15.75">
      <c r="A31" s="53" t="s">
        <v>56</v>
      </c>
      <c r="B31" s="17" t="s">
        <v>57</v>
      </c>
      <c r="C31" s="53" t="s">
        <v>60</v>
      </c>
      <c r="D31" s="61"/>
      <c r="E31" s="61"/>
      <c r="F31" s="61"/>
    </row>
    <row r="32" spans="1:6" s="14" customFormat="1" ht="15.75">
      <c r="A32" s="53"/>
      <c r="B32" s="17" t="s">
        <v>58</v>
      </c>
      <c r="C32" s="53"/>
      <c r="D32" s="62"/>
      <c r="E32" s="62"/>
      <c r="F32" s="62"/>
    </row>
    <row r="33" spans="1:6" s="14" customFormat="1" ht="15.75">
      <c r="A33" s="53"/>
      <c r="B33" s="17" t="s">
        <v>59</v>
      </c>
      <c r="C33" s="53"/>
      <c r="D33" s="62"/>
      <c r="E33" s="62"/>
      <c r="F33" s="62"/>
    </row>
    <row r="34" spans="1:6" s="14" customFormat="1" ht="15.75" customHeight="1">
      <c r="A34" s="53"/>
      <c r="B34" s="17" t="s">
        <v>102</v>
      </c>
      <c r="C34" s="53"/>
      <c r="D34" s="63"/>
      <c r="E34" s="63"/>
      <c r="F34" s="63"/>
    </row>
    <row r="35" spans="1:7" s="14" customFormat="1" ht="15.75">
      <c r="A35" s="53" t="s">
        <v>61</v>
      </c>
      <c r="B35" s="17" t="s">
        <v>62</v>
      </c>
      <c r="C35" s="53"/>
      <c r="D35" s="54">
        <f>D38+D45+D48+D50</f>
        <v>354934.29243000003</v>
      </c>
      <c r="E35" s="54">
        <f>E38+E45+E48+E50</f>
        <v>481088.8045352255</v>
      </c>
      <c r="F35" s="54">
        <f>F38+F45+F48+F50</f>
        <v>1082574.5247950815</v>
      </c>
      <c r="G35" s="40"/>
    </row>
    <row r="36" spans="1:6" s="14" customFormat="1" ht="15.75">
      <c r="A36" s="53"/>
      <c r="B36" s="17" t="s">
        <v>63</v>
      </c>
      <c r="C36" s="53"/>
      <c r="D36" s="70"/>
      <c r="E36" s="70"/>
      <c r="F36" s="70"/>
    </row>
    <row r="37" spans="1:6" s="14" customFormat="1" ht="15.75">
      <c r="A37" s="53"/>
      <c r="B37" s="17" t="s">
        <v>64</v>
      </c>
      <c r="C37" s="53"/>
      <c r="D37" s="55"/>
      <c r="E37" s="55"/>
      <c r="F37" s="55"/>
    </row>
    <row r="38" spans="1:6" s="14" customFormat="1" ht="15.75">
      <c r="A38" s="53" t="s">
        <v>65</v>
      </c>
      <c r="B38" s="17" t="s">
        <v>66</v>
      </c>
      <c r="C38" s="53" t="s">
        <v>31</v>
      </c>
      <c r="D38" s="64">
        <v>146624.7700942209</v>
      </c>
      <c r="E38" s="64">
        <v>266878.29000000004</v>
      </c>
      <c r="F38" s="64">
        <v>499329.2993</v>
      </c>
    </row>
    <row r="39" spans="1:6" s="14" customFormat="1" ht="15.75" customHeight="1">
      <c r="A39" s="53"/>
      <c r="B39" s="17" t="s">
        <v>103</v>
      </c>
      <c r="C39" s="53"/>
      <c r="D39" s="66"/>
      <c r="E39" s="66"/>
      <c r="F39" s="66"/>
    </row>
    <row r="40" spans="1:6" s="14" customFormat="1" ht="15.75" customHeight="1">
      <c r="A40" s="53"/>
      <c r="B40" s="17" t="s">
        <v>104</v>
      </c>
      <c r="C40" s="53"/>
      <c r="D40" s="65"/>
      <c r="E40" s="65"/>
      <c r="F40" s="65"/>
    </row>
    <row r="41" spans="1:6" s="14" customFormat="1" ht="15.75">
      <c r="A41" s="16"/>
      <c r="B41" s="17" t="s">
        <v>67</v>
      </c>
      <c r="C41" s="16"/>
      <c r="D41" s="27"/>
      <c r="E41" s="27"/>
      <c r="F41" s="27"/>
    </row>
    <row r="42" spans="1:7" s="14" customFormat="1" ht="15.75">
      <c r="A42" s="16"/>
      <c r="B42" s="17" t="s">
        <v>68</v>
      </c>
      <c r="C42" s="16"/>
      <c r="D42" s="36">
        <v>100325.16880422093</v>
      </c>
      <c r="E42" s="36">
        <v>151962.51</v>
      </c>
      <c r="F42" s="36">
        <v>284321.85621</v>
      </c>
      <c r="G42" s="40"/>
    </row>
    <row r="43" spans="1:6" s="14" customFormat="1" ht="15.75">
      <c r="A43" s="16"/>
      <c r="B43" s="17" t="s">
        <v>123</v>
      </c>
      <c r="C43" s="16"/>
      <c r="D43" s="36">
        <v>8779.50213</v>
      </c>
      <c r="E43" s="36">
        <v>64180.73</v>
      </c>
      <c r="F43" s="36">
        <v>120082.14583000001</v>
      </c>
    </row>
    <row r="44" spans="1:6" s="14" customFormat="1" ht="15.75">
      <c r="A44" s="16"/>
      <c r="B44" s="17" t="s">
        <v>69</v>
      </c>
      <c r="C44" s="16"/>
      <c r="D44" s="36">
        <v>16083.00957</v>
      </c>
      <c r="E44" s="36">
        <v>28141.64</v>
      </c>
      <c r="F44" s="36">
        <v>52653.00844</v>
      </c>
    </row>
    <row r="45" spans="1:6" s="14" customFormat="1" ht="15.75">
      <c r="A45" s="53" t="s">
        <v>70</v>
      </c>
      <c r="B45" s="17" t="s">
        <v>71</v>
      </c>
      <c r="C45" s="53" t="s">
        <v>31</v>
      </c>
      <c r="D45" s="64">
        <v>158455.8692357791</v>
      </c>
      <c r="E45" s="64">
        <v>100472.3</v>
      </c>
      <c r="F45" s="64">
        <v>321811.8794864159</v>
      </c>
    </row>
    <row r="46" spans="1:6" s="14" customFormat="1" ht="15.75" customHeight="1">
      <c r="A46" s="53"/>
      <c r="B46" s="17" t="s">
        <v>105</v>
      </c>
      <c r="C46" s="53"/>
      <c r="D46" s="66"/>
      <c r="E46" s="66"/>
      <c r="F46" s="66"/>
    </row>
    <row r="47" spans="1:6" s="14" customFormat="1" ht="15.75" customHeight="1">
      <c r="A47" s="53"/>
      <c r="B47" s="17" t="s">
        <v>106</v>
      </c>
      <c r="C47" s="53"/>
      <c r="D47" s="65"/>
      <c r="E47" s="65"/>
      <c r="F47" s="65"/>
    </row>
    <row r="48" spans="1:6" s="14" customFormat="1" ht="15.75">
      <c r="A48" s="53" t="s">
        <v>72</v>
      </c>
      <c r="B48" s="17" t="s">
        <v>73</v>
      </c>
      <c r="C48" s="53" t="s">
        <v>31</v>
      </c>
      <c r="D48" s="64">
        <v>31683.758585000025</v>
      </c>
      <c r="E48" s="64">
        <v>59405.834535225484</v>
      </c>
      <c r="F48" s="64">
        <v>12519.601146276409</v>
      </c>
    </row>
    <row r="49" spans="1:6" s="14" customFormat="1" ht="15.75">
      <c r="A49" s="53"/>
      <c r="B49" s="17" t="s">
        <v>74</v>
      </c>
      <c r="C49" s="53"/>
      <c r="D49" s="65"/>
      <c r="E49" s="65"/>
      <c r="F49" s="65"/>
    </row>
    <row r="50" spans="1:6" s="14" customFormat="1" ht="15.75">
      <c r="A50" s="53" t="s">
        <v>75</v>
      </c>
      <c r="B50" s="17" t="s">
        <v>76</v>
      </c>
      <c r="C50" s="53" t="s">
        <v>31</v>
      </c>
      <c r="D50" s="64">
        <v>18169.894514999996</v>
      </c>
      <c r="E50" s="64">
        <v>54332.380000000005</v>
      </c>
      <c r="F50" s="64">
        <v>248913.74486238923</v>
      </c>
    </row>
    <row r="51" spans="1:6" s="14" customFormat="1" ht="15.75">
      <c r="A51" s="53"/>
      <c r="B51" s="17" t="s">
        <v>77</v>
      </c>
      <c r="C51" s="53"/>
      <c r="D51" s="65"/>
      <c r="E51" s="65"/>
      <c r="F51" s="65"/>
    </row>
    <row r="52" spans="1:6" s="14" customFormat="1" ht="89.25" customHeight="1">
      <c r="A52" s="16" t="s">
        <v>78</v>
      </c>
      <c r="B52" s="24" t="s">
        <v>135</v>
      </c>
      <c r="C52" s="16"/>
      <c r="D52" s="39" t="s">
        <v>153</v>
      </c>
      <c r="E52" s="39" t="s">
        <v>157</v>
      </c>
      <c r="F52" s="39" t="s">
        <v>158</v>
      </c>
    </row>
    <row r="53" spans="1:6" s="14" customFormat="1" ht="15.75">
      <c r="A53" s="16"/>
      <c r="B53" s="20" t="s">
        <v>79</v>
      </c>
      <c r="C53" s="16"/>
      <c r="D53" s="27"/>
      <c r="E53" s="27"/>
      <c r="F53" s="27"/>
    </row>
    <row r="54" spans="1:6" s="14" customFormat="1" ht="26.25" customHeight="1">
      <c r="A54" s="16"/>
      <c r="B54" s="17" t="s">
        <v>107</v>
      </c>
      <c r="C54" s="16" t="s">
        <v>80</v>
      </c>
      <c r="D54" s="36">
        <v>21489.35</v>
      </c>
      <c r="E54" s="36">
        <v>9785.58</v>
      </c>
      <c r="F54" s="36">
        <v>20752.679088</v>
      </c>
    </row>
    <row r="55" spans="1:6" s="14" customFormat="1" ht="15.75">
      <c r="A55" s="53"/>
      <c r="B55" s="17" t="s">
        <v>81</v>
      </c>
      <c r="C55" s="16" t="s">
        <v>31</v>
      </c>
      <c r="D55" s="54">
        <f>D38/D54</f>
        <v>6.823136581340102</v>
      </c>
      <c r="E55" s="54">
        <f>E38/E54</f>
        <v>27.272608266449208</v>
      </c>
      <c r="F55" s="54">
        <f>F38/F54</f>
        <v>24.060956042477017</v>
      </c>
    </row>
    <row r="56" spans="1:6" s="14" customFormat="1" ht="22.5" customHeight="1">
      <c r="A56" s="53"/>
      <c r="B56" s="17" t="s">
        <v>108</v>
      </c>
      <c r="C56" s="16" t="s">
        <v>82</v>
      </c>
      <c r="D56" s="55"/>
      <c r="E56" s="55"/>
      <c r="F56" s="55"/>
    </row>
    <row r="57" spans="1:6" s="14" customFormat="1" ht="15.75">
      <c r="A57" s="53" t="s">
        <v>83</v>
      </c>
      <c r="B57" s="17" t="s">
        <v>84</v>
      </c>
      <c r="C57" s="53"/>
      <c r="D57" s="56"/>
      <c r="E57" s="56"/>
      <c r="F57" s="56"/>
    </row>
    <row r="58" spans="1:6" s="14" customFormat="1" ht="15.75">
      <c r="A58" s="53"/>
      <c r="B58" s="17" t="s">
        <v>117</v>
      </c>
      <c r="C58" s="53"/>
      <c r="D58" s="57"/>
      <c r="E58" s="57"/>
      <c r="F58" s="57"/>
    </row>
    <row r="59" spans="1:6" s="14" customFormat="1" ht="15.75">
      <c r="A59" s="53"/>
      <c r="B59" s="17" t="s">
        <v>85</v>
      </c>
      <c r="C59" s="53"/>
      <c r="D59" s="58"/>
      <c r="E59" s="58"/>
      <c r="F59" s="58"/>
    </row>
    <row r="60" spans="1:7" s="14" customFormat="1" ht="15.75">
      <c r="A60" s="53" t="s">
        <v>86</v>
      </c>
      <c r="B60" s="17" t="s">
        <v>87</v>
      </c>
      <c r="C60" s="53" t="s">
        <v>89</v>
      </c>
      <c r="D60" s="59">
        <v>235.75</v>
      </c>
      <c r="E60" s="59">
        <v>263.15</v>
      </c>
      <c r="F60" s="59">
        <v>281.25</v>
      </c>
      <c r="G60" s="26"/>
    </row>
    <row r="61" spans="1:6" s="14" customFormat="1" ht="15.75">
      <c r="A61" s="53"/>
      <c r="B61" s="17" t="s">
        <v>88</v>
      </c>
      <c r="C61" s="53"/>
      <c r="D61" s="60"/>
      <c r="E61" s="60"/>
      <c r="F61" s="60"/>
    </row>
    <row r="62" spans="1:12" s="14" customFormat="1" ht="15.75">
      <c r="A62" s="53" t="s">
        <v>90</v>
      </c>
      <c r="B62" s="17" t="s">
        <v>91</v>
      </c>
      <c r="C62" s="16" t="s">
        <v>31</v>
      </c>
      <c r="D62" s="54">
        <f>D42/D60/12</f>
        <v>35.46312082156979</v>
      </c>
      <c r="E62" s="54">
        <f>E42/E60/12</f>
        <v>48.122905187155624</v>
      </c>
      <c r="F62" s="54">
        <f>F42/F60/12</f>
        <v>84.24351295111111</v>
      </c>
      <c r="K62" s="41"/>
      <c r="L62" s="40"/>
    </row>
    <row r="63" spans="1:7" s="14" customFormat="1" ht="15.75">
      <c r="A63" s="53"/>
      <c r="B63" s="17" t="s">
        <v>92</v>
      </c>
      <c r="C63" s="16" t="s">
        <v>93</v>
      </c>
      <c r="D63" s="55"/>
      <c r="E63" s="55"/>
      <c r="F63" s="55"/>
      <c r="G63" s="40"/>
    </row>
    <row r="64" spans="1:6" s="14" customFormat="1" ht="171" customHeight="1">
      <c r="A64" s="16" t="s">
        <v>94</v>
      </c>
      <c r="B64" s="24" t="s">
        <v>136</v>
      </c>
      <c r="C64" s="17"/>
      <c r="D64" s="39" t="s">
        <v>149</v>
      </c>
      <c r="E64" s="39" t="s">
        <v>149</v>
      </c>
      <c r="F64" s="39" t="s">
        <v>149</v>
      </c>
    </row>
    <row r="65" spans="1:6" s="14" customFormat="1" ht="15.75">
      <c r="A65" s="16"/>
      <c r="B65" s="20" t="s">
        <v>79</v>
      </c>
      <c r="C65" s="16"/>
      <c r="D65" s="27"/>
      <c r="E65" s="27"/>
      <c r="F65" s="27"/>
    </row>
    <row r="66" spans="1:6" s="14" customFormat="1" ht="15.75">
      <c r="A66" s="53"/>
      <c r="B66" s="17" t="s">
        <v>109</v>
      </c>
      <c r="C66" s="53" t="s">
        <v>31</v>
      </c>
      <c r="D66" s="54">
        <v>3000</v>
      </c>
      <c r="E66" s="54">
        <f>D66</f>
        <v>3000</v>
      </c>
      <c r="F66" s="54">
        <v>3000</v>
      </c>
    </row>
    <row r="67" spans="1:6" s="14" customFormat="1" ht="15.75">
      <c r="A67" s="53"/>
      <c r="B67" s="17" t="s">
        <v>110</v>
      </c>
      <c r="C67" s="53"/>
      <c r="D67" s="55"/>
      <c r="E67" s="55"/>
      <c r="F67" s="55"/>
    </row>
    <row r="68" spans="1:6" s="14" customFormat="1" ht="15.75">
      <c r="A68" s="53"/>
      <c r="B68" s="17" t="s">
        <v>95</v>
      </c>
      <c r="C68" s="53" t="s">
        <v>31</v>
      </c>
      <c r="D68" s="61"/>
      <c r="E68" s="61"/>
      <c r="F68" s="61"/>
    </row>
    <row r="69" spans="1:6" s="14" customFormat="1" ht="15.75">
      <c r="A69" s="53"/>
      <c r="B69" s="17" t="s">
        <v>96</v>
      </c>
      <c r="C69" s="53"/>
      <c r="D69" s="62"/>
      <c r="E69" s="62"/>
      <c r="F69" s="62"/>
    </row>
    <row r="70" spans="1:6" s="14" customFormat="1" ht="15.75">
      <c r="A70" s="53"/>
      <c r="B70" s="17" t="s">
        <v>97</v>
      </c>
      <c r="C70" s="53"/>
      <c r="D70" s="63"/>
      <c r="E70" s="63"/>
      <c r="F70" s="63"/>
    </row>
    <row r="71" spans="1:2" ht="24.75" customHeight="1">
      <c r="A71" s="9"/>
      <c r="B71" s="9"/>
    </row>
    <row r="72" spans="1:6" s="13" customFormat="1" ht="12" customHeight="1">
      <c r="A72" s="12" t="s">
        <v>111</v>
      </c>
      <c r="D72" s="31"/>
      <c r="E72" s="31"/>
      <c r="F72" s="31"/>
    </row>
    <row r="73" spans="1:6" s="13" customFormat="1" ht="12" customHeight="1">
      <c r="A73" s="12" t="s">
        <v>112</v>
      </c>
      <c r="D73" s="31"/>
      <c r="E73" s="31"/>
      <c r="F73" s="31"/>
    </row>
    <row r="74" spans="1:6" s="13" customFormat="1" ht="12" customHeight="1">
      <c r="A74" s="12" t="s">
        <v>113</v>
      </c>
      <c r="D74" s="31"/>
      <c r="E74" s="31"/>
      <c r="F74" s="31"/>
    </row>
    <row r="75" spans="1:6" s="13" customFormat="1" ht="12" customHeight="1">
      <c r="A75" s="12" t="s">
        <v>114</v>
      </c>
      <c r="D75" s="31"/>
      <c r="E75" s="31"/>
      <c r="F75" s="31"/>
    </row>
    <row r="81" spans="4:6" ht="15.75">
      <c r="D81" s="32"/>
      <c r="E81" s="32"/>
      <c r="F81" s="32"/>
    </row>
    <row r="90" ht="15.75">
      <c r="E90" s="33"/>
    </row>
  </sheetData>
  <sheetProtection/>
  <mergeCells count="90">
    <mergeCell ref="E62:E63"/>
    <mergeCell ref="E66:E67"/>
    <mergeCell ref="E31:E34"/>
    <mergeCell ref="E35:E37"/>
    <mergeCell ref="E38:E40"/>
    <mergeCell ref="E45:E47"/>
    <mergeCell ref="E48:E49"/>
    <mergeCell ref="E68:E70"/>
    <mergeCell ref="E50:E51"/>
    <mergeCell ref="E55:E56"/>
    <mergeCell ref="E57:E59"/>
    <mergeCell ref="E60:E61"/>
    <mergeCell ref="E7:E8"/>
    <mergeCell ref="E16:E17"/>
    <mergeCell ref="E18:E19"/>
    <mergeCell ref="E21:E22"/>
    <mergeCell ref="E23:E25"/>
    <mergeCell ref="E26:E29"/>
    <mergeCell ref="D45:D47"/>
    <mergeCell ref="D48:D49"/>
    <mergeCell ref="D50:D51"/>
    <mergeCell ref="D57:D59"/>
    <mergeCell ref="D60:D61"/>
    <mergeCell ref="D62:D63"/>
    <mergeCell ref="D7:D8"/>
    <mergeCell ref="D16:D17"/>
    <mergeCell ref="D18:D19"/>
    <mergeCell ref="D21:D22"/>
    <mergeCell ref="D23:D25"/>
    <mergeCell ref="D26:D29"/>
    <mergeCell ref="A4:F4"/>
    <mergeCell ref="F7:F8"/>
    <mergeCell ref="A7:A8"/>
    <mergeCell ref="C7:C8"/>
    <mergeCell ref="F23:F25"/>
    <mergeCell ref="A16:A17"/>
    <mergeCell ref="C16:C17"/>
    <mergeCell ref="A18:A19"/>
    <mergeCell ref="C18:C19"/>
    <mergeCell ref="A21:A22"/>
    <mergeCell ref="F31:F34"/>
    <mergeCell ref="F38:F40"/>
    <mergeCell ref="F26:F29"/>
    <mergeCell ref="F35:F37"/>
    <mergeCell ref="A26:A29"/>
    <mergeCell ref="C26:C29"/>
    <mergeCell ref="A31:A34"/>
    <mergeCell ref="D31:D34"/>
    <mergeCell ref="D35:D37"/>
    <mergeCell ref="D38:D40"/>
    <mergeCell ref="C48:C49"/>
    <mergeCell ref="C21:C22"/>
    <mergeCell ref="F45:F47"/>
    <mergeCell ref="A45:A47"/>
    <mergeCell ref="C45:C47"/>
    <mergeCell ref="A48:A49"/>
    <mergeCell ref="A38:A40"/>
    <mergeCell ref="F21:F22"/>
    <mergeCell ref="A23:A25"/>
    <mergeCell ref="C23:C25"/>
    <mergeCell ref="A50:A51"/>
    <mergeCell ref="F16:F17"/>
    <mergeCell ref="F18:F19"/>
    <mergeCell ref="F50:F51"/>
    <mergeCell ref="C50:C51"/>
    <mergeCell ref="C38:C40"/>
    <mergeCell ref="F48:F49"/>
    <mergeCell ref="C31:C34"/>
    <mergeCell ref="A35:A37"/>
    <mergeCell ref="C35:C37"/>
    <mergeCell ref="F68:F70"/>
    <mergeCell ref="F62:F63"/>
    <mergeCell ref="C68:C70"/>
    <mergeCell ref="C66:C67"/>
    <mergeCell ref="D55:D56"/>
    <mergeCell ref="A60:A61"/>
    <mergeCell ref="C60:C61"/>
    <mergeCell ref="A55:A56"/>
    <mergeCell ref="D66:D67"/>
    <mergeCell ref="D68:D70"/>
    <mergeCell ref="A3:F3"/>
    <mergeCell ref="A66:A67"/>
    <mergeCell ref="A68:A70"/>
    <mergeCell ref="A62:A63"/>
    <mergeCell ref="A57:A59"/>
    <mergeCell ref="F66:F67"/>
    <mergeCell ref="C57:C59"/>
    <mergeCell ref="F57:F59"/>
    <mergeCell ref="F55:F56"/>
    <mergeCell ref="F60:F61"/>
  </mergeCells>
  <printOptions/>
  <pageMargins left="0.3937007874015748" right="0" top="0.3937007874015748" bottom="0" header="0.2755905511811024" footer="0.2755905511811024"/>
  <pageSetup fitToHeight="2" fitToWidth="1" horizontalDpi="600" verticalDpi="600" orientation="landscape" paperSize="9" scale="67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view="pageBreakPreview" zoomScaleNormal="80" zoomScaleSheetLayoutView="100" zoomScalePageLayoutView="0" workbookViewId="0" topLeftCell="A1">
      <selection activeCell="A17" sqref="A17:IV48"/>
    </sheetView>
  </sheetViews>
  <sheetFormatPr defaultColWidth="1.12109375" defaultRowHeight="12.75"/>
  <cols>
    <col min="1" max="1" width="9.625" style="1" customWidth="1"/>
    <col min="2" max="2" width="11.125" style="1" customWidth="1"/>
    <col min="3" max="3" width="32.625" style="1" customWidth="1"/>
    <col min="4" max="4" width="14.875" style="1" customWidth="1"/>
    <col min="5" max="6" width="15.375" style="30" bestFit="1" customWidth="1"/>
    <col min="7" max="8" width="14.875" style="30" customWidth="1"/>
    <col min="9" max="10" width="17.875" style="30" customWidth="1"/>
    <col min="11" max="87" width="18.625" style="1" customWidth="1"/>
    <col min="88" max="16384" width="1.12109375" style="1" customWidth="1"/>
  </cols>
  <sheetData>
    <row r="1" spans="1:10" s="10" customFormat="1" ht="38.25" customHeight="1">
      <c r="A1" s="23"/>
      <c r="B1" s="73" t="s">
        <v>155</v>
      </c>
      <c r="C1" s="73"/>
      <c r="D1" s="73"/>
      <c r="E1" s="73"/>
      <c r="F1" s="73"/>
      <c r="G1" s="73"/>
      <c r="H1" s="73"/>
      <c r="I1" s="73"/>
      <c r="J1" s="73"/>
    </row>
    <row r="5" spans="2:10" ht="50.25" customHeight="1">
      <c r="B5" s="74" t="s">
        <v>126</v>
      </c>
      <c r="C5" s="74" t="s">
        <v>24</v>
      </c>
      <c r="D5" s="74" t="s">
        <v>125</v>
      </c>
      <c r="E5" s="74" t="str">
        <f>'основные показатели деят-ти ТСО'!D6</f>
        <v>Фактические показатели за год, предшествующий базовому периоду</v>
      </c>
      <c r="F5" s="74"/>
      <c r="G5" s="74" t="str">
        <f>'основные показатели деят-ти ТСО'!E6</f>
        <v>Показатели, утвержденные на базовый период</v>
      </c>
      <c r="H5" s="74"/>
      <c r="I5" s="74" t="s">
        <v>144</v>
      </c>
      <c r="J5" s="74"/>
    </row>
    <row r="6" spans="2:10" ht="35.25" customHeight="1">
      <c r="B6" s="74"/>
      <c r="C6" s="74"/>
      <c r="D6" s="74"/>
      <c r="E6" s="16" t="s">
        <v>128</v>
      </c>
      <c r="F6" s="16" t="s">
        <v>129</v>
      </c>
      <c r="G6" s="16" t="s">
        <v>128</v>
      </c>
      <c r="H6" s="16" t="s">
        <v>129</v>
      </c>
      <c r="I6" s="16" t="s">
        <v>128</v>
      </c>
      <c r="J6" s="16" t="s">
        <v>129</v>
      </c>
    </row>
    <row r="7" spans="2:10" ht="26.25" customHeight="1">
      <c r="B7" s="16" t="s">
        <v>130</v>
      </c>
      <c r="C7" s="17" t="s">
        <v>119</v>
      </c>
      <c r="D7" s="21"/>
      <c r="E7" s="34"/>
      <c r="F7" s="34"/>
      <c r="G7" s="34"/>
      <c r="H7" s="34"/>
      <c r="I7" s="27"/>
      <c r="J7" s="27"/>
    </row>
    <row r="8" spans="2:10" ht="31.5">
      <c r="B8" s="16" t="s">
        <v>30</v>
      </c>
      <c r="C8" s="22" t="s">
        <v>120</v>
      </c>
      <c r="D8" s="15" t="s">
        <v>121</v>
      </c>
      <c r="E8" s="36">
        <v>61611.34</v>
      </c>
      <c r="F8" s="36">
        <v>61611.34</v>
      </c>
      <c r="G8" s="36">
        <v>92746.31</v>
      </c>
      <c r="H8" s="36">
        <v>92746.31</v>
      </c>
      <c r="I8" s="36">
        <v>198593.27582952232</v>
      </c>
      <c r="J8" s="36">
        <v>198593.27582952232</v>
      </c>
    </row>
    <row r="9" spans="2:10" ht="47.25">
      <c r="B9" s="16" t="s">
        <v>32</v>
      </c>
      <c r="C9" s="22" t="s">
        <v>127</v>
      </c>
      <c r="D9" s="15" t="s">
        <v>118</v>
      </c>
      <c r="E9" s="36">
        <v>234.42</v>
      </c>
      <c r="F9" s="36">
        <v>127.46</v>
      </c>
      <c r="G9" s="36">
        <v>126.37</v>
      </c>
      <c r="H9" s="36">
        <v>143.97</v>
      </c>
      <c r="I9" s="36">
        <v>176.9552980614306</v>
      </c>
      <c r="J9" s="36">
        <v>170.51161427081752</v>
      </c>
    </row>
    <row r="10" spans="2:10" ht="36.75" customHeight="1">
      <c r="B10" s="16" t="s">
        <v>36</v>
      </c>
      <c r="C10" s="17" t="s">
        <v>122</v>
      </c>
      <c r="D10" s="15" t="s">
        <v>118</v>
      </c>
      <c r="E10" s="36">
        <v>803.34</v>
      </c>
      <c r="F10" s="36">
        <v>753.26</v>
      </c>
      <c r="G10" s="42">
        <v>983.5</v>
      </c>
      <c r="H10" s="42">
        <v>1100.25</v>
      </c>
      <c r="I10" s="36">
        <v>2024.8584857574024</v>
      </c>
      <c r="J10" s="36">
        <v>2171.6485546602053</v>
      </c>
    </row>
    <row r="16" spans="3:10" ht="15.75">
      <c r="C16" s="25"/>
      <c r="E16" s="35"/>
      <c r="F16" s="35"/>
      <c r="I16" s="35"/>
      <c r="J16" s="35"/>
    </row>
  </sheetData>
  <sheetProtection/>
  <mergeCells count="7">
    <mergeCell ref="B1:J1"/>
    <mergeCell ref="I5:J5"/>
    <mergeCell ref="B5:B6"/>
    <mergeCell ref="C5:C6"/>
    <mergeCell ref="D5:D6"/>
    <mergeCell ref="E5:F5"/>
    <mergeCell ref="G5:H5"/>
  </mergeCells>
  <printOptions/>
  <pageMargins left="0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ES\n.jullinen (WST-KIR-149)</cp:lastModifiedBy>
  <cp:lastPrinted>2018-10-16T13:10:46Z</cp:lastPrinted>
  <dcterms:created xsi:type="dcterms:W3CDTF">2004-09-19T06:34:55Z</dcterms:created>
  <dcterms:modified xsi:type="dcterms:W3CDTF">2020-04-24T10:33:37Z</dcterms:modified>
  <cp:category/>
  <cp:version/>
  <cp:contentType/>
  <cp:contentStatus/>
</cp:coreProperties>
</file>